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210" yWindow="1650" windowWidth="16215" windowHeight="11070" tabRatio="973"/>
  </bookViews>
  <sheets>
    <sheet name="Детчино" sheetId="13" r:id="rId1"/>
    <sheet name="Воробьево" sheetId="14" r:id="rId2"/>
    <sheet name="Ерденево" sheetId="15" r:id="rId3"/>
    <sheet name="Ильинское" sheetId="16" r:id="rId4"/>
    <sheet name="Захарово" sheetId="17" r:id="rId5"/>
    <sheet name="Кудиново" sheetId="18" r:id="rId6"/>
    <sheet name="Коллонтай" sheetId="21" r:id="rId7"/>
    <sheet name="Спас-Загорье (2)" sheetId="22" r:id="rId8"/>
    <sheet name="Маклино" sheetId="23" r:id="rId9"/>
    <sheet name="Головтеево" sheetId="24" r:id="rId10"/>
    <sheet name="Недельное" sheetId="25" r:id="rId11"/>
    <sheet name="Рябцево" sheetId="26" r:id="rId12"/>
    <sheet name="Михеево (2)" sheetId="28" r:id="rId13"/>
    <sheet name="Шумятино" sheetId="29" r:id="rId14"/>
    <sheet name="Юбилейный" sheetId="30" r:id="rId15"/>
    <sheet name="Березовка" sheetId="33" r:id="rId16"/>
    <sheet name="Прудки" sheetId="37" r:id="rId17"/>
    <sheet name="Общая" sheetId="35" r:id="rId18"/>
    <sheet name="Лист1" sheetId="39" r:id="rId19"/>
    <sheet name="Лист2" sheetId="40" r:id="rId20"/>
  </sheets>
  <calcPr calcId="145621"/>
</workbook>
</file>

<file path=xl/calcChain.xml><?xml version="1.0" encoding="utf-8"?>
<calcChain xmlns="http://schemas.openxmlformats.org/spreadsheetml/2006/main">
  <c r="I3" i="39" l="1"/>
  <c r="G4" i="39"/>
  <c r="E5" i="39"/>
  <c r="C6" i="39"/>
  <c r="K6" i="39"/>
  <c r="I7" i="39"/>
  <c r="G8" i="39"/>
  <c r="E9" i="39"/>
  <c r="C10" i="39"/>
  <c r="K10" i="39"/>
  <c r="I11" i="39"/>
  <c r="G12" i="39"/>
  <c r="E13" i="39"/>
  <c r="C14" i="39"/>
  <c r="K14" i="39"/>
  <c r="I15" i="39"/>
  <c r="G16" i="39"/>
  <c r="P16" i="39" s="1"/>
  <c r="E17" i="39"/>
  <c r="C18" i="39"/>
  <c r="K18" i="39"/>
  <c r="I19" i="39"/>
  <c r="R19" i="39" s="1"/>
  <c r="G20" i="39"/>
  <c r="P20" i="39" s="1"/>
  <c r="B21" i="39"/>
  <c r="C3" i="39" s="1"/>
  <c r="D21" i="39"/>
  <c r="E6" i="39" s="1"/>
  <c r="F21" i="39"/>
  <c r="G5" i="39" s="1"/>
  <c r="H21" i="39"/>
  <c r="I4" i="39" s="1"/>
  <c r="J21" i="39"/>
  <c r="K3" i="39" s="1"/>
  <c r="P21" i="39" l="1"/>
  <c r="E20" i="39"/>
  <c r="N20" i="39" s="1"/>
  <c r="G19" i="39"/>
  <c r="P19" i="39" s="1"/>
  <c r="I18" i="39"/>
  <c r="K17" i="39"/>
  <c r="C17" i="39"/>
  <c r="E16" i="39"/>
  <c r="N16" i="39" s="1"/>
  <c r="G15" i="39"/>
  <c r="I14" i="39"/>
  <c r="K13" i="39"/>
  <c r="C13" i="39"/>
  <c r="E12" i="39"/>
  <c r="G11" i="39"/>
  <c r="I10" i="39"/>
  <c r="K9" i="39"/>
  <c r="C9" i="39"/>
  <c r="E8" i="39"/>
  <c r="G7" i="39"/>
  <c r="I6" i="39"/>
  <c r="K5" i="39"/>
  <c r="C5" i="39"/>
  <c r="E4" i="39"/>
  <c r="G3" i="39"/>
  <c r="K20" i="39"/>
  <c r="T20" i="39" s="1"/>
  <c r="C20" i="39"/>
  <c r="L20" i="39" s="1"/>
  <c r="E19" i="39"/>
  <c r="N19" i="39" s="1"/>
  <c r="G18" i="39"/>
  <c r="I17" i="39"/>
  <c r="K16" i="39"/>
  <c r="T16" i="39" s="1"/>
  <c r="T21" i="39" s="1"/>
  <c r="C16" i="39"/>
  <c r="L16" i="39" s="1"/>
  <c r="E15" i="39"/>
  <c r="G14" i="39"/>
  <c r="I13" i="39"/>
  <c r="K12" i="39"/>
  <c r="C12" i="39"/>
  <c r="E11" i="39"/>
  <c r="G10" i="39"/>
  <c r="I9" i="39"/>
  <c r="K8" i="39"/>
  <c r="C8" i="39"/>
  <c r="E7" i="39"/>
  <c r="G6" i="39"/>
  <c r="I5" i="39"/>
  <c r="K4" i="39"/>
  <c r="K21" i="39" s="1"/>
  <c r="C4" i="39"/>
  <c r="C21" i="39" s="1"/>
  <c r="E3" i="39"/>
  <c r="I20" i="39"/>
  <c r="R20" i="39" s="1"/>
  <c r="K19" i="39"/>
  <c r="T19" i="39" s="1"/>
  <c r="C19" i="39"/>
  <c r="L19" i="39" s="1"/>
  <c r="E18" i="39"/>
  <c r="G17" i="39"/>
  <c r="I16" i="39"/>
  <c r="R16" i="39" s="1"/>
  <c r="R21" i="39" s="1"/>
  <c r="K15" i="39"/>
  <c r="C15" i="39"/>
  <c r="E14" i="39"/>
  <c r="G13" i="39"/>
  <c r="I12" i="39"/>
  <c r="I21" i="39" s="1"/>
  <c r="K11" i="39"/>
  <c r="C11" i="39"/>
  <c r="E10" i="39"/>
  <c r="G9" i="39"/>
  <c r="I8" i="39"/>
  <c r="K7" i="39"/>
  <c r="C7" i="39"/>
  <c r="L21" i="39"/>
  <c r="N21" i="39"/>
  <c r="G21" i="39" l="1"/>
  <c r="E21" i="39"/>
  <c r="D32" i="37"/>
  <c r="E32" i="37"/>
  <c r="F32" i="37"/>
  <c r="G32" i="37"/>
  <c r="C32" i="37"/>
  <c r="D45" i="35" l="1"/>
  <c r="E45" i="35"/>
  <c r="F45" i="35"/>
  <c r="G45" i="35"/>
  <c r="C45" i="35"/>
  <c r="D7" i="29" l="1"/>
  <c r="E7" i="29"/>
  <c r="F7" i="29"/>
  <c r="G7" i="29"/>
  <c r="C11" i="29"/>
  <c r="D11" i="29"/>
  <c r="E11" i="29"/>
  <c r="F11" i="29"/>
  <c r="G11" i="29"/>
  <c r="G6" i="35" l="1"/>
  <c r="G8" i="35"/>
  <c r="G9" i="35"/>
  <c r="G10" i="35"/>
  <c r="G12" i="35"/>
  <c r="G13" i="35"/>
  <c r="G14" i="35"/>
  <c r="G15" i="35"/>
  <c r="G16" i="35"/>
  <c r="G17" i="35"/>
  <c r="G18" i="35"/>
  <c r="G19" i="35"/>
  <c r="G20" i="35"/>
  <c r="G21" i="35"/>
  <c r="G23" i="35"/>
  <c r="G24" i="35"/>
  <c r="G25" i="35"/>
  <c r="G26" i="35"/>
  <c r="G27" i="35"/>
  <c r="G28" i="35"/>
  <c r="G29" i="35"/>
  <c r="G30" i="35"/>
  <c r="G31" i="35"/>
  <c r="G33" i="35"/>
  <c r="G34" i="35"/>
  <c r="G37" i="35"/>
  <c r="G44" i="35"/>
  <c r="G46" i="35"/>
  <c r="G47" i="35"/>
  <c r="G48" i="35"/>
  <c r="G49" i="35"/>
  <c r="F6" i="35"/>
  <c r="F8" i="35"/>
  <c r="F9" i="35"/>
  <c r="F10" i="35"/>
  <c r="F12" i="35"/>
  <c r="F13" i="35"/>
  <c r="F14" i="35"/>
  <c r="F15" i="35"/>
  <c r="F16" i="35"/>
  <c r="F17" i="35"/>
  <c r="F18" i="35"/>
  <c r="F19" i="35"/>
  <c r="F20" i="35"/>
  <c r="F21" i="35"/>
  <c r="F23" i="35"/>
  <c r="F24" i="35"/>
  <c r="F25" i="35"/>
  <c r="F26" i="35"/>
  <c r="F27" i="35"/>
  <c r="F28" i="35"/>
  <c r="F29" i="35"/>
  <c r="F30" i="35"/>
  <c r="F31" i="35"/>
  <c r="F33" i="35"/>
  <c r="F34" i="35"/>
  <c r="F37" i="35"/>
  <c r="F44" i="35"/>
  <c r="F46" i="35"/>
  <c r="F47" i="35"/>
  <c r="F48" i="35"/>
  <c r="F49" i="35"/>
  <c r="E6" i="35"/>
  <c r="E8" i="35"/>
  <c r="E9" i="35"/>
  <c r="E10" i="35"/>
  <c r="E12" i="35"/>
  <c r="E13" i="35"/>
  <c r="E14" i="35"/>
  <c r="E15" i="35"/>
  <c r="E16" i="35"/>
  <c r="E17" i="35"/>
  <c r="E18" i="35"/>
  <c r="E19" i="35"/>
  <c r="E20" i="35"/>
  <c r="E21" i="35"/>
  <c r="E23" i="35"/>
  <c r="E24" i="35"/>
  <c r="E25" i="35"/>
  <c r="E26" i="35"/>
  <c r="E27" i="35"/>
  <c r="E28" i="35"/>
  <c r="E29" i="35"/>
  <c r="E30" i="35"/>
  <c r="E31" i="35"/>
  <c r="E33" i="35"/>
  <c r="E34" i="35"/>
  <c r="E37" i="35"/>
  <c r="E44" i="35"/>
  <c r="E46" i="35"/>
  <c r="E47" i="35"/>
  <c r="E48" i="35"/>
  <c r="E49" i="35"/>
  <c r="D6" i="35"/>
  <c r="D8" i="35"/>
  <c r="D9" i="35"/>
  <c r="D10" i="35"/>
  <c r="D12" i="35"/>
  <c r="D13" i="35"/>
  <c r="D14" i="35"/>
  <c r="D15" i="35"/>
  <c r="D16" i="35"/>
  <c r="D17" i="35"/>
  <c r="D18" i="35"/>
  <c r="D19" i="35"/>
  <c r="D20" i="35"/>
  <c r="D21" i="35"/>
  <c r="D23" i="35"/>
  <c r="D24" i="35"/>
  <c r="D25" i="35"/>
  <c r="D26" i="35"/>
  <c r="D27" i="35"/>
  <c r="D28" i="35"/>
  <c r="D29" i="35"/>
  <c r="D30" i="35"/>
  <c r="D31" i="35"/>
  <c r="D33" i="35"/>
  <c r="D34" i="35"/>
  <c r="D37" i="35"/>
  <c r="D44" i="35"/>
  <c r="D46" i="35"/>
  <c r="D47" i="35"/>
  <c r="D48" i="35"/>
  <c r="D49" i="35"/>
  <c r="C8" i="35"/>
  <c r="C9" i="35"/>
  <c r="C10" i="35"/>
  <c r="C12" i="35"/>
  <c r="C13" i="35"/>
  <c r="C14" i="35"/>
  <c r="C15" i="35"/>
  <c r="C16" i="35"/>
  <c r="C17" i="35"/>
  <c r="C18" i="35"/>
  <c r="C19" i="35"/>
  <c r="C20" i="35"/>
  <c r="C21" i="35"/>
  <c r="C23" i="35"/>
  <c r="C24" i="35"/>
  <c r="C25" i="35"/>
  <c r="C26" i="35"/>
  <c r="C27" i="35"/>
  <c r="C28" i="35"/>
  <c r="C29" i="35"/>
  <c r="C30" i="35"/>
  <c r="C31" i="35"/>
  <c r="C33" i="35"/>
  <c r="C34" i="35"/>
  <c r="C37" i="35"/>
  <c r="C44" i="35"/>
  <c r="C46" i="35"/>
  <c r="C47" i="35"/>
  <c r="C48" i="35"/>
  <c r="C49" i="35"/>
  <c r="C6" i="35"/>
  <c r="D5" i="35"/>
  <c r="E5" i="35"/>
  <c r="F5" i="35"/>
  <c r="G5" i="35"/>
  <c r="C5" i="35"/>
  <c r="C22" i="29"/>
  <c r="D22" i="29"/>
  <c r="E22" i="29"/>
  <c r="F22" i="29"/>
  <c r="G22" i="29"/>
  <c r="D7" i="25"/>
  <c r="E7" i="25"/>
  <c r="F7" i="25"/>
  <c r="G7" i="25"/>
  <c r="C7" i="25"/>
  <c r="D7" i="23"/>
  <c r="E7" i="23"/>
  <c r="F7" i="23"/>
  <c r="G7" i="23"/>
  <c r="C7" i="23"/>
  <c r="D42" i="21"/>
  <c r="E42" i="21"/>
  <c r="F42" i="21"/>
  <c r="G42" i="21"/>
  <c r="C42" i="21"/>
  <c r="D22" i="21"/>
  <c r="E22" i="21"/>
  <c r="F22" i="21"/>
  <c r="G22" i="21"/>
  <c r="C22" i="21"/>
  <c r="D22" i="35" l="1"/>
  <c r="G22" i="35"/>
  <c r="F22" i="35"/>
  <c r="E22" i="35"/>
  <c r="C22" i="35"/>
  <c r="G44" i="23" l="1"/>
  <c r="F44" i="23"/>
  <c r="E44" i="23"/>
  <c r="D44" i="23"/>
  <c r="C44" i="23"/>
  <c r="G11" i="13" l="1"/>
  <c r="F11" i="13"/>
  <c r="E11" i="13"/>
  <c r="D11" i="13"/>
  <c r="C11" i="13"/>
  <c r="C45" i="25" l="1"/>
  <c r="D45" i="25"/>
  <c r="E45" i="25"/>
  <c r="F45" i="25"/>
  <c r="G45" i="25"/>
  <c r="G44" i="16" l="1"/>
  <c r="F44" i="16"/>
  <c r="E44" i="16"/>
  <c r="D44" i="16"/>
  <c r="C44" i="16"/>
  <c r="G22" i="13"/>
  <c r="F22" i="13"/>
  <c r="E22" i="13"/>
  <c r="D22" i="13"/>
  <c r="C22" i="13"/>
  <c r="G22" i="24" l="1"/>
  <c r="F22" i="24"/>
  <c r="E22" i="24"/>
  <c r="D22" i="24"/>
  <c r="C22" i="24"/>
  <c r="G11" i="24"/>
  <c r="F11" i="24"/>
  <c r="E11" i="24"/>
  <c r="D11" i="24"/>
  <c r="C11" i="24"/>
  <c r="G45" i="23"/>
  <c r="F45" i="23"/>
  <c r="E45" i="23"/>
  <c r="D45" i="23"/>
  <c r="C45" i="23"/>
  <c r="G43" i="23"/>
  <c r="F43" i="23"/>
  <c r="E43" i="23"/>
  <c r="D43" i="23"/>
  <c r="C43" i="23"/>
  <c r="G11" i="15"/>
  <c r="F11" i="15"/>
  <c r="E11" i="15"/>
  <c r="D11" i="15"/>
  <c r="C11" i="15"/>
  <c r="G42" i="14"/>
  <c r="F42" i="14"/>
  <c r="E42" i="14"/>
  <c r="D42" i="14"/>
  <c r="C42" i="14"/>
  <c r="G11" i="14"/>
  <c r="F11" i="14"/>
  <c r="E11" i="14"/>
  <c r="D11" i="14"/>
  <c r="C11" i="14"/>
  <c r="G44" i="13" l="1"/>
  <c r="F44" i="13"/>
  <c r="E44" i="13"/>
  <c r="D44" i="13"/>
  <c r="C44" i="13"/>
  <c r="G41" i="29" l="1"/>
  <c r="G41" i="35" s="1"/>
  <c r="F41" i="29"/>
  <c r="F41" i="35" s="1"/>
  <c r="E41" i="29"/>
  <c r="E41" i="35" s="1"/>
  <c r="D41" i="29"/>
  <c r="D41" i="35" s="1"/>
  <c r="C41" i="29"/>
  <c r="C41" i="35" s="1"/>
  <c r="G7" i="13"/>
  <c r="F7" i="13"/>
  <c r="E7" i="13"/>
  <c r="D7" i="13"/>
  <c r="C7" i="13"/>
  <c r="C7" i="29"/>
  <c r="C35" i="25" l="1"/>
  <c r="G44" i="25"/>
  <c r="F44" i="25"/>
  <c r="E44" i="25"/>
  <c r="D44" i="25"/>
  <c r="C44" i="25"/>
  <c r="G44" i="24"/>
  <c r="F44" i="24"/>
  <c r="E44" i="24"/>
  <c r="D44" i="24"/>
  <c r="C44" i="24"/>
  <c r="G46" i="24"/>
  <c r="F46" i="24"/>
  <c r="E46" i="24"/>
  <c r="D46" i="24"/>
  <c r="C46" i="24"/>
  <c r="C11" i="23"/>
  <c r="G22" i="14" l="1"/>
  <c r="F22" i="14"/>
  <c r="E22" i="14"/>
  <c r="D22" i="14"/>
  <c r="C22" i="14"/>
  <c r="C43" i="18" l="1"/>
  <c r="G43" i="24" l="1"/>
  <c r="F43" i="24"/>
  <c r="E43" i="24"/>
  <c r="D43" i="24"/>
  <c r="C43" i="24"/>
  <c r="G7" i="15" l="1"/>
  <c r="F7" i="15"/>
  <c r="E7" i="15"/>
  <c r="D7" i="15"/>
  <c r="C7" i="15"/>
  <c r="G22" i="15"/>
  <c r="F22" i="15"/>
  <c r="E22" i="15"/>
  <c r="D22" i="15"/>
  <c r="C22" i="15"/>
  <c r="G45" i="13"/>
  <c r="F45" i="13"/>
  <c r="E45" i="13"/>
  <c r="D45" i="13"/>
  <c r="C45" i="13"/>
  <c r="G42" i="37" l="1"/>
  <c r="F42" i="37"/>
  <c r="E42" i="37"/>
  <c r="D42" i="37"/>
  <c r="C42" i="37"/>
  <c r="G40" i="37"/>
  <c r="F40" i="37"/>
  <c r="E40" i="37"/>
  <c r="D40" i="37"/>
  <c r="C40" i="37"/>
  <c r="G39" i="37"/>
  <c r="F39" i="37"/>
  <c r="F36" i="37" s="1"/>
  <c r="E39" i="37"/>
  <c r="D39" i="37"/>
  <c r="C39" i="37"/>
  <c r="G38" i="37"/>
  <c r="F38" i="37"/>
  <c r="E38" i="37"/>
  <c r="D38" i="37"/>
  <c r="D36" i="37" s="1"/>
  <c r="C38" i="37"/>
  <c r="G35" i="37"/>
  <c r="F35" i="37"/>
  <c r="E35" i="37"/>
  <c r="D35" i="37"/>
  <c r="C35" i="37"/>
  <c r="G22" i="37"/>
  <c r="F22" i="37"/>
  <c r="E22" i="37"/>
  <c r="D22" i="37"/>
  <c r="C22" i="37"/>
  <c r="G11" i="37"/>
  <c r="G7" i="37" s="1"/>
  <c r="F11" i="37"/>
  <c r="F7" i="37" s="1"/>
  <c r="E11" i="37"/>
  <c r="D11" i="37"/>
  <c r="D7" i="37" s="1"/>
  <c r="C11" i="37"/>
  <c r="C7" i="37" s="1"/>
  <c r="E7" i="37"/>
  <c r="C36" i="37" l="1"/>
  <c r="E36" i="37"/>
  <c r="G36" i="37"/>
  <c r="D44" i="18" l="1"/>
  <c r="E44" i="18"/>
  <c r="F44" i="18"/>
  <c r="G44" i="18"/>
  <c r="C44" i="18"/>
  <c r="D45" i="18"/>
  <c r="E45" i="18"/>
  <c r="F45" i="18"/>
  <c r="G45" i="18"/>
  <c r="C45" i="18"/>
  <c r="D39" i="13" l="1"/>
  <c r="E39" i="13"/>
  <c r="F39" i="13"/>
  <c r="G39" i="13"/>
  <c r="C39" i="13"/>
  <c r="G46" i="33" l="1"/>
  <c r="F46" i="33"/>
  <c r="E46" i="33"/>
  <c r="D46" i="33"/>
  <c r="C46" i="33"/>
  <c r="G45" i="33"/>
  <c r="F45" i="33"/>
  <c r="E45" i="33"/>
  <c r="D45" i="33"/>
  <c r="C45" i="33"/>
  <c r="G43" i="33"/>
  <c r="F43" i="33"/>
  <c r="E43" i="33"/>
  <c r="D43" i="33"/>
  <c r="C43" i="33"/>
  <c r="G42" i="33"/>
  <c r="F42" i="33"/>
  <c r="E42" i="33"/>
  <c r="D42" i="33"/>
  <c r="C42" i="33"/>
  <c r="G40" i="33"/>
  <c r="F40" i="33"/>
  <c r="E40" i="33"/>
  <c r="D40" i="33"/>
  <c r="C40" i="33"/>
  <c r="G39" i="33"/>
  <c r="F39" i="33"/>
  <c r="E39" i="33"/>
  <c r="D39" i="33"/>
  <c r="D36" i="33" s="1"/>
  <c r="C39" i="33"/>
  <c r="G38" i="33"/>
  <c r="G36" i="33" s="1"/>
  <c r="F38" i="33"/>
  <c r="E38" i="33"/>
  <c r="E36" i="33" s="1"/>
  <c r="D38" i="33"/>
  <c r="C38" i="33"/>
  <c r="C36" i="33" s="1"/>
  <c r="F36" i="33"/>
  <c r="G35" i="33"/>
  <c r="F35" i="33"/>
  <c r="E35" i="33"/>
  <c r="D35" i="33"/>
  <c r="C35" i="33"/>
  <c r="G22" i="33"/>
  <c r="F22" i="33"/>
  <c r="E22" i="33"/>
  <c r="D22" i="33"/>
  <c r="C22" i="33"/>
  <c r="G11" i="33"/>
  <c r="G7" i="33" s="1"/>
  <c r="F11" i="33"/>
  <c r="F7" i="33" s="1"/>
  <c r="E11" i="33"/>
  <c r="D11" i="33"/>
  <c r="D7" i="33" s="1"/>
  <c r="C11" i="33"/>
  <c r="C7" i="33" s="1"/>
  <c r="E7" i="33"/>
  <c r="C32" i="33" l="1"/>
  <c r="G32" i="33"/>
  <c r="D32" i="33"/>
  <c r="F32" i="33"/>
  <c r="E32" i="33"/>
  <c r="G46" i="30"/>
  <c r="F46" i="30"/>
  <c r="E46" i="30"/>
  <c r="D46" i="30"/>
  <c r="C46" i="30"/>
  <c r="G45" i="30"/>
  <c r="F45" i="30"/>
  <c r="E45" i="30"/>
  <c r="D45" i="30"/>
  <c r="C45" i="30"/>
  <c r="G43" i="30"/>
  <c r="F43" i="30"/>
  <c r="E43" i="30"/>
  <c r="D43" i="30"/>
  <c r="C43" i="30"/>
  <c r="G42" i="30"/>
  <c r="F42" i="30"/>
  <c r="E42" i="30"/>
  <c r="D42" i="30"/>
  <c r="C42" i="30"/>
  <c r="G40" i="30"/>
  <c r="F40" i="30"/>
  <c r="E40" i="30"/>
  <c r="D40" i="30"/>
  <c r="C40" i="30"/>
  <c r="G39" i="30"/>
  <c r="F39" i="30"/>
  <c r="E39" i="30"/>
  <c r="D39" i="30"/>
  <c r="C39" i="30"/>
  <c r="G38" i="30"/>
  <c r="F38" i="30"/>
  <c r="E38" i="30"/>
  <c r="E36" i="30" s="1"/>
  <c r="D38" i="30"/>
  <c r="C38" i="30"/>
  <c r="G35" i="30"/>
  <c r="F35" i="30"/>
  <c r="E35" i="30"/>
  <c r="D35" i="30"/>
  <c r="C35" i="30"/>
  <c r="G22" i="30"/>
  <c r="F22" i="30"/>
  <c r="E22" i="30"/>
  <c r="D22" i="30"/>
  <c r="C22" i="30"/>
  <c r="G11" i="30"/>
  <c r="G7" i="30" s="1"/>
  <c r="F11" i="30"/>
  <c r="F7" i="30" s="1"/>
  <c r="E11" i="30"/>
  <c r="E7" i="30" s="1"/>
  <c r="D11" i="30"/>
  <c r="C11" i="30"/>
  <c r="C7" i="30" s="1"/>
  <c r="D7" i="30"/>
  <c r="G46" i="29"/>
  <c r="F46" i="29"/>
  <c r="E46" i="29"/>
  <c r="D46" i="29"/>
  <c r="C46" i="29"/>
  <c r="G45" i="29"/>
  <c r="F45" i="29"/>
  <c r="E45" i="29"/>
  <c r="D45" i="29"/>
  <c r="C45" i="29"/>
  <c r="G43" i="29"/>
  <c r="G43" i="35" s="1"/>
  <c r="F43" i="29"/>
  <c r="F43" i="35" s="1"/>
  <c r="E43" i="29"/>
  <c r="E43" i="35" s="1"/>
  <c r="D43" i="29"/>
  <c r="D43" i="35" s="1"/>
  <c r="C43" i="29"/>
  <c r="C43" i="35" s="1"/>
  <c r="G42" i="29"/>
  <c r="G42" i="35" s="1"/>
  <c r="F42" i="29"/>
  <c r="F42" i="35" s="1"/>
  <c r="E42" i="29"/>
  <c r="E42" i="35" s="1"/>
  <c r="D42" i="29"/>
  <c r="D42" i="35" s="1"/>
  <c r="C42" i="29"/>
  <c r="C42" i="35" s="1"/>
  <c r="G40" i="29"/>
  <c r="G40" i="35" s="1"/>
  <c r="F40" i="29"/>
  <c r="F40" i="35" s="1"/>
  <c r="E40" i="29"/>
  <c r="E40" i="35" s="1"/>
  <c r="D40" i="29"/>
  <c r="D40" i="35" s="1"/>
  <c r="C40" i="29"/>
  <c r="C40" i="35" s="1"/>
  <c r="G39" i="29"/>
  <c r="F39" i="29"/>
  <c r="E39" i="29"/>
  <c r="D39" i="29"/>
  <c r="C39" i="29"/>
  <c r="G38" i="29"/>
  <c r="F38" i="29"/>
  <c r="E38" i="29"/>
  <c r="D38" i="29"/>
  <c r="C38" i="29"/>
  <c r="G35" i="29"/>
  <c r="F35" i="29"/>
  <c r="E35" i="29"/>
  <c r="D35" i="29"/>
  <c r="C35" i="29"/>
  <c r="G49" i="28"/>
  <c r="F49" i="28"/>
  <c r="E49" i="28"/>
  <c r="D49" i="28"/>
  <c r="C49" i="28"/>
  <c r="G46" i="28"/>
  <c r="F46" i="28"/>
  <c r="E46" i="28"/>
  <c r="D46" i="28"/>
  <c r="C46" i="28"/>
  <c r="G44" i="28"/>
  <c r="F44" i="28"/>
  <c r="E44" i="28"/>
  <c r="D44" i="28"/>
  <c r="C44" i="28"/>
  <c r="G43" i="28"/>
  <c r="F43" i="28"/>
  <c r="E43" i="28"/>
  <c r="D43" i="28"/>
  <c r="C43" i="28"/>
  <c r="G41" i="28"/>
  <c r="F41" i="28"/>
  <c r="E41" i="28"/>
  <c r="D41" i="28"/>
  <c r="C41" i="28"/>
  <c r="G40" i="28"/>
  <c r="F40" i="28"/>
  <c r="E40" i="28"/>
  <c r="D40" i="28"/>
  <c r="C40" i="28"/>
  <c r="G39" i="28"/>
  <c r="F39" i="28"/>
  <c r="E39" i="28"/>
  <c r="D39" i="28"/>
  <c r="C39" i="28"/>
  <c r="F37" i="28"/>
  <c r="G36" i="28"/>
  <c r="F36" i="28"/>
  <c r="E36" i="28"/>
  <c r="D36" i="28"/>
  <c r="C36" i="28"/>
  <c r="G23" i="28"/>
  <c r="F23" i="28"/>
  <c r="E23" i="28"/>
  <c r="D23" i="28"/>
  <c r="C23" i="28"/>
  <c r="G12" i="28"/>
  <c r="F12" i="28"/>
  <c r="F8" i="28" s="1"/>
  <c r="E12" i="28"/>
  <c r="D12" i="28"/>
  <c r="D8" i="28" s="1"/>
  <c r="C12" i="28"/>
  <c r="G8" i="28"/>
  <c r="E8" i="28"/>
  <c r="C8" i="28"/>
  <c r="D36" i="30" l="1"/>
  <c r="C36" i="30"/>
  <c r="C32" i="30" s="1"/>
  <c r="G36" i="30"/>
  <c r="G32" i="30" s="1"/>
  <c r="G36" i="29"/>
  <c r="G32" i="29" s="1"/>
  <c r="E36" i="29"/>
  <c r="E32" i="29" s="1"/>
  <c r="F36" i="29"/>
  <c r="F32" i="29" s="1"/>
  <c r="D36" i="29"/>
  <c r="D32" i="29" s="1"/>
  <c r="C36" i="29"/>
  <c r="C32" i="29" s="1"/>
  <c r="F33" i="28"/>
  <c r="C37" i="28"/>
  <c r="E37" i="28"/>
  <c r="E33" i="28" s="1"/>
  <c r="G37" i="28"/>
  <c r="D37" i="28"/>
  <c r="D33" i="28" s="1"/>
  <c r="D32" i="30"/>
  <c r="F36" i="30"/>
  <c r="F32" i="30" s="1"/>
  <c r="E32" i="30"/>
  <c r="C33" i="28"/>
  <c r="G33" i="28"/>
  <c r="G46" i="26" l="1"/>
  <c r="F46" i="26"/>
  <c r="E46" i="26"/>
  <c r="D46" i="26"/>
  <c r="C46" i="26"/>
  <c r="G45" i="26"/>
  <c r="F45" i="26"/>
  <c r="E45" i="26"/>
  <c r="D45" i="26"/>
  <c r="C45" i="26"/>
  <c r="G43" i="26"/>
  <c r="F43" i="26"/>
  <c r="E43" i="26"/>
  <c r="D43" i="26"/>
  <c r="C43" i="26"/>
  <c r="G42" i="26"/>
  <c r="F42" i="26"/>
  <c r="E42" i="26"/>
  <c r="D42" i="26"/>
  <c r="C42" i="26"/>
  <c r="G40" i="26"/>
  <c r="F40" i="26"/>
  <c r="E40" i="26"/>
  <c r="D40" i="26"/>
  <c r="C40" i="26"/>
  <c r="G39" i="26"/>
  <c r="F39" i="26"/>
  <c r="E39" i="26"/>
  <c r="D39" i="26"/>
  <c r="C39" i="26"/>
  <c r="G38" i="26"/>
  <c r="G36" i="26" s="1"/>
  <c r="F38" i="26"/>
  <c r="E38" i="26"/>
  <c r="D38" i="26"/>
  <c r="C38" i="26"/>
  <c r="G35" i="26"/>
  <c r="F35" i="26"/>
  <c r="E35" i="26"/>
  <c r="D35" i="26"/>
  <c r="C35" i="26"/>
  <c r="G22" i="26"/>
  <c r="F22" i="26"/>
  <c r="E22" i="26"/>
  <c r="D22" i="26"/>
  <c r="C22" i="26"/>
  <c r="G11" i="26"/>
  <c r="G7" i="26" s="1"/>
  <c r="F11" i="26"/>
  <c r="E11" i="26"/>
  <c r="D11" i="26"/>
  <c r="C11" i="26"/>
  <c r="C7" i="26" s="1"/>
  <c r="F7" i="26"/>
  <c r="E7" i="26"/>
  <c r="D7" i="26"/>
  <c r="G46" i="25"/>
  <c r="F46" i="25"/>
  <c r="E46" i="25"/>
  <c r="D46" i="25"/>
  <c r="C46" i="25"/>
  <c r="G43" i="25"/>
  <c r="F43" i="25"/>
  <c r="E43" i="25"/>
  <c r="D43" i="25"/>
  <c r="C43" i="25"/>
  <c r="G42" i="25"/>
  <c r="F42" i="25"/>
  <c r="E42" i="25"/>
  <c r="D42" i="25"/>
  <c r="C42" i="25"/>
  <c r="G40" i="25"/>
  <c r="F40" i="25"/>
  <c r="E40" i="25"/>
  <c r="D40" i="25"/>
  <c r="C40" i="25"/>
  <c r="G39" i="25"/>
  <c r="F39" i="25"/>
  <c r="E39" i="25"/>
  <c r="D39" i="25"/>
  <c r="C39" i="25"/>
  <c r="G38" i="25"/>
  <c r="F38" i="25"/>
  <c r="E38" i="25"/>
  <c r="D38" i="25"/>
  <c r="C38" i="25"/>
  <c r="G35" i="25"/>
  <c r="F35" i="25"/>
  <c r="E35" i="25"/>
  <c r="D35" i="25"/>
  <c r="G22" i="25"/>
  <c r="F22" i="25"/>
  <c r="E22" i="25"/>
  <c r="D22" i="25"/>
  <c r="C22" i="25"/>
  <c r="G11" i="25"/>
  <c r="F11" i="25"/>
  <c r="E11" i="25"/>
  <c r="D11" i="25"/>
  <c r="C11" i="25"/>
  <c r="D42" i="24"/>
  <c r="E42" i="24"/>
  <c r="F42" i="24"/>
  <c r="G42" i="24"/>
  <c r="C42" i="24"/>
  <c r="D7" i="24"/>
  <c r="E7" i="24"/>
  <c r="F7" i="24"/>
  <c r="G7" i="24"/>
  <c r="C7" i="24"/>
  <c r="D22" i="23"/>
  <c r="E22" i="23"/>
  <c r="F22" i="23"/>
  <c r="G22" i="23"/>
  <c r="C22" i="23"/>
  <c r="D11" i="23"/>
  <c r="E11" i="23"/>
  <c r="F11" i="23"/>
  <c r="G11" i="23"/>
  <c r="D32" i="25" l="1"/>
  <c r="F36" i="26"/>
  <c r="F32" i="26" s="1"/>
  <c r="C36" i="26"/>
  <c r="E36" i="26"/>
  <c r="E32" i="26" s="1"/>
  <c r="D36" i="26"/>
  <c r="D36" i="25"/>
  <c r="F36" i="25"/>
  <c r="F32" i="25" s="1"/>
  <c r="C32" i="26"/>
  <c r="G32" i="26"/>
  <c r="D32" i="26"/>
  <c r="C36" i="25"/>
  <c r="C32" i="25" s="1"/>
  <c r="G36" i="25"/>
  <c r="G32" i="25" s="1"/>
  <c r="E36" i="25"/>
  <c r="E32" i="25" s="1"/>
  <c r="G45" i="24"/>
  <c r="F45" i="24"/>
  <c r="E45" i="24"/>
  <c r="D45" i="24"/>
  <c r="C45" i="24"/>
  <c r="G40" i="24"/>
  <c r="F40" i="24"/>
  <c r="E40" i="24"/>
  <c r="D40" i="24"/>
  <c r="C40" i="24"/>
  <c r="G39" i="24"/>
  <c r="F39" i="24"/>
  <c r="E39" i="24"/>
  <c r="D39" i="24"/>
  <c r="C39" i="24"/>
  <c r="G38" i="24"/>
  <c r="F38" i="24"/>
  <c r="E38" i="24"/>
  <c r="D38" i="24"/>
  <c r="C38" i="24"/>
  <c r="G35" i="24"/>
  <c r="F35" i="24"/>
  <c r="E35" i="24"/>
  <c r="D35" i="24"/>
  <c r="C35" i="24"/>
  <c r="G46" i="23"/>
  <c r="F46" i="23"/>
  <c r="E46" i="23"/>
  <c r="D46" i="23"/>
  <c r="C46" i="23"/>
  <c r="G42" i="23"/>
  <c r="F42" i="23"/>
  <c r="E42" i="23"/>
  <c r="D42" i="23"/>
  <c r="C42" i="23"/>
  <c r="G40" i="23"/>
  <c r="F40" i="23"/>
  <c r="E40" i="23"/>
  <c r="D40" i="23"/>
  <c r="C40" i="23"/>
  <c r="G39" i="23"/>
  <c r="F39" i="23"/>
  <c r="E39" i="23"/>
  <c r="D39" i="23"/>
  <c r="C39" i="23"/>
  <c r="G38" i="23"/>
  <c r="F38" i="23"/>
  <c r="E38" i="23"/>
  <c r="D38" i="23"/>
  <c r="C38" i="23"/>
  <c r="G35" i="23"/>
  <c r="F35" i="23"/>
  <c r="E35" i="23"/>
  <c r="D35" i="23"/>
  <c r="C35" i="23"/>
  <c r="D22" i="22"/>
  <c r="E22" i="22"/>
  <c r="F22" i="22"/>
  <c r="G22" i="22"/>
  <c r="C22" i="22"/>
  <c r="D39" i="22"/>
  <c r="D45" i="22"/>
  <c r="E45" i="22"/>
  <c r="F45" i="22"/>
  <c r="G45" i="22"/>
  <c r="C45" i="22"/>
  <c r="D36" i="22"/>
  <c r="E36" i="22"/>
  <c r="F36" i="22"/>
  <c r="G36" i="22"/>
  <c r="C36" i="22"/>
  <c r="D45" i="21"/>
  <c r="E45" i="21"/>
  <c r="F45" i="21"/>
  <c r="G45" i="21"/>
  <c r="C45" i="21"/>
  <c r="D7" i="21"/>
  <c r="E7" i="21"/>
  <c r="F7" i="21"/>
  <c r="G7" i="21"/>
  <c r="C7" i="21"/>
  <c r="D39" i="21"/>
  <c r="E39" i="21"/>
  <c r="F39" i="21"/>
  <c r="G39" i="21"/>
  <c r="C39" i="21"/>
  <c r="D22" i="18"/>
  <c r="E22" i="18"/>
  <c r="F22" i="18"/>
  <c r="G22" i="18"/>
  <c r="C22" i="18"/>
  <c r="D39" i="18"/>
  <c r="E39" i="18"/>
  <c r="G46" i="22"/>
  <c r="F46" i="22"/>
  <c r="E46" i="22"/>
  <c r="D46" i="22"/>
  <c r="C46" i="22"/>
  <c r="G43" i="22"/>
  <c r="F43" i="22"/>
  <c r="E43" i="22"/>
  <c r="D43" i="22"/>
  <c r="C43" i="22"/>
  <c r="G42" i="22"/>
  <c r="F42" i="22"/>
  <c r="E42" i="22"/>
  <c r="D42" i="22"/>
  <c r="C42" i="22"/>
  <c r="G40" i="22"/>
  <c r="F40" i="22"/>
  <c r="E40" i="22"/>
  <c r="D40" i="22"/>
  <c r="C40" i="22"/>
  <c r="G39" i="22"/>
  <c r="F39" i="22"/>
  <c r="E39" i="22"/>
  <c r="C39" i="22"/>
  <c r="G38" i="22"/>
  <c r="F38" i="22"/>
  <c r="E38" i="22"/>
  <c r="D38" i="22"/>
  <c r="C38" i="22"/>
  <c r="G35" i="22"/>
  <c r="F35" i="22"/>
  <c r="E35" i="22"/>
  <c r="D35" i="22"/>
  <c r="C35" i="22"/>
  <c r="G11" i="22"/>
  <c r="G7" i="22" s="1"/>
  <c r="F11" i="22"/>
  <c r="F7" i="22" s="1"/>
  <c r="E11" i="22"/>
  <c r="E7" i="22" s="1"/>
  <c r="D11" i="22"/>
  <c r="D7" i="22" s="1"/>
  <c r="C11" i="22"/>
  <c r="C7" i="22" s="1"/>
  <c r="G46" i="21"/>
  <c r="F46" i="21"/>
  <c r="E46" i="21"/>
  <c r="D46" i="21"/>
  <c r="C46" i="21"/>
  <c r="G43" i="21"/>
  <c r="F43" i="21"/>
  <c r="E43" i="21"/>
  <c r="D43" i="21"/>
  <c r="C43" i="21"/>
  <c r="G40" i="21"/>
  <c r="F40" i="21"/>
  <c r="E40" i="21"/>
  <c r="D40" i="21"/>
  <c r="C40" i="21"/>
  <c r="G38" i="21"/>
  <c r="F38" i="21"/>
  <c r="E38" i="21"/>
  <c r="D38" i="21"/>
  <c r="C38" i="21"/>
  <c r="G35" i="21"/>
  <c r="F35" i="21"/>
  <c r="E35" i="21"/>
  <c r="D35" i="21"/>
  <c r="C35" i="21"/>
  <c r="G11" i="21"/>
  <c r="G11" i="35" s="1"/>
  <c r="F11" i="21"/>
  <c r="F11" i="35" s="1"/>
  <c r="E11" i="21"/>
  <c r="E11" i="35" s="1"/>
  <c r="D11" i="21"/>
  <c r="D11" i="35" s="1"/>
  <c r="C11" i="21"/>
  <c r="C11" i="35" s="1"/>
  <c r="G39" i="35"/>
  <c r="F39" i="35"/>
  <c r="E39" i="35"/>
  <c r="D39" i="35"/>
  <c r="C39" i="35"/>
  <c r="G36" i="21" l="1"/>
  <c r="G32" i="21" s="1"/>
  <c r="D36" i="23"/>
  <c r="D32" i="23"/>
  <c r="G32" i="22"/>
  <c r="F32" i="22"/>
  <c r="E32" i="22"/>
  <c r="D32" i="22"/>
  <c r="D36" i="21"/>
  <c r="D32" i="21" s="1"/>
  <c r="C32" i="22"/>
  <c r="E36" i="23"/>
  <c r="E32" i="23" s="1"/>
  <c r="C36" i="21"/>
  <c r="C32" i="21" s="1"/>
  <c r="E36" i="24"/>
  <c r="E32" i="24" s="1"/>
  <c r="D36" i="24"/>
  <c r="D32" i="24" s="1"/>
  <c r="F36" i="24"/>
  <c r="F32" i="24" s="1"/>
  <c r="F36" i="21"/>
  <c r="F32" i="21" s="1"/>
  <c r="C36" i="24"/>
  <c r="C32" i="24" s="1"/>
  <c r="G36" i="24"/>
  <c r="G32" i="24" s="1"/>
  <c r="C36" i="23"/>
  <c r="C32" i="23" s="1"/>
  <c r="G36" i="23"/>
  <c r="G32" i="23" s="1"/>
  <c r="F36" i="23"/>
  <c r="F32" i="23" s="1"/>
  <c r="E36" i="21"/>
  <c r="E32" i="21" s="1"/>
  <c r="G46" i="18" l="1"/>
  <c r="F46" i="18"/>
  <c r="E46" i="18"/>
  <c r="D46" i="18"/>
  <c r="C46" i="18"/>
  <c r="G43" i="18"/>
  <c r="F43" i="18"/>
  <c r="E43" i="18"/>
  <c r="D43" i="18"/>
  <c r="G42" i="18"/>
  <c r="F42" i="18"/>
  <c r="E42" i="18"/>
  <c r="D42" i="18"/>
  <c r="C42" i="18"/>
  <c r="G40" i="18"/>
  <c r="F40" i="18"/>
  <c r="E40" i="18"/>
  <c r="D40" i="18"/>
  <c r="C40" i="18"/>
  <c r="G39" i="18"/>
  <c r="F39" i="18"/>
  <c r="C39" i="18"/>
  <c r="G38" i="18"/>
  <c r="F38" i="18"/>
  <c r="E38" i="18"/>
  <c r="D38" i="18"/>
  <c r="C38" i="18"/>
  <c r="D36" i="18"/>
  <c r="G35" i="18"/>
  <c r="F35" i="18"/>
  <c r="E35" i="18"/>
  <c r="D35" i="18"/>
  <c r="C35" i="18"/>
  <c r="G11" i="18"/>
  <c r="G7" i="18" s="1"/>
  <c r="F11" i="18"/>
  <c r="E11" i="18"/>
  <c r="E7" i="18" s="1"/>
  <c r="D11" i="18"/>
  <c r="D7" i="18" s="1"/>
  <c r="C11" i="18"/>
  <c r="C7" i="18" s="1"/>
  <c r="G46" i="17"/>
  <c r="F46" i="17"/>
  <c r="E46" i="17"/>
  <c r="D46" i="17"/>
  <c r="C46" i="17"/>
  <c r="G43" i="17"/>
  <c r="F43" i="17"/>
  <c r="E43" i="17"/>
  <c r="D43" i="17"/>
  <c r="C43" i="17"/>
  <c r="G42" i="17"/>
  <c r="F42" i="17"/>
  <c r="E42" i="17"/>
  <c r="D42" i="17"/>
  <c r="C42" i="17"/>
  <c r="G40" i="17"/>
  <c r="F40" i="17"/>
  <c r="E40" i="17"/>
  <c r="D40" i="17"/>
  <c r="C40" i="17"/>
  <c r="G39" i="17"/>
  <c r="G36" i="17" s="1"/>
  <c r="F39" i="17"/>
  <c r="E39" i="17"/>
  <c r="D39" i="17"/>
  <c r="C39" i="17"/>
  <c r="C36" i="17" s="1"/>
  <c r="G38" i="17"/>
  <c r="F38" i="17"/>
  <c r="E38" i="17"/>
  <c r="D38" i="17"/>
  <c r="D36" i="17" s="1"/>
  <c r="C38" i="17"/>
  <c r="E36" i="17"/>
  <c r="G35" i="17"/>
  <c r="G35" i="35" s="1"/>
  <c r="F35" i="17"/>
  <c r="F35" i="35" s="1"/>
  <c r="E35" i="17"/>
  <c r="E35" i="35" s="1"/>
  <c r="D35" i="17"/>
  <c r="D35" i="35" s="1"/>
  <c r="C35" i="17"/>
  <c r="C35" i="35" s="1"/>
  <c r="G22" i="17"/>
  <c r="F22" i="17"/>
  <c r="E22" i="17"/>
  <c r="D22" i="17"/>
  <c r="C22" i="17"/>
  <c r="G11" i="17"/>
  <c r="F11" i="17"/>
  <c r="E11" i="17"/>
  <c r="D11" i="17"/>
  <c r="C11" i="17"/>
  <c r="C7" i="17"/>
  <c r="G46" i="16"/>
  <c r="F46" i="16"/>
  <c r="E46" i="16"/>
  <c r="D46" i="16"/>
  <c r="C46" i="16"/>
  <c r="G43" i="16"/>
  <c r="F43" i="16"/>
  <c r="E43" i="16"/>
  <c r="D43" i="16"/>
  <c r="C43" i="16"/>
  <c r="G42" i="16"/>
  <c r="F42" i="16"/>
  <c r="E42" i="16"/>
  <c r="D42" i="16"/>
  <c r="C42" i="16"/>
  <c r="G40" i="16"/>
  <c r="F40" i="16"/>
  <c r="E40" i="16"/>
  <c r="D40" i="16"/>
  <c r="C40" i="16"/>
  <c r="G39" i="16"/>
  <c r="G36" i="16" s="1"/>
  <c r="F39" i="16"/>
  <c r="E39" i="16"/>
  <c r="D39" i="16"/>
  <c r="C39" i="16"/>
  <c r="C36" i="16" s="1"/>
  <c r="G38" i="16"/>
  <c r="F38" i="16"/>
  <c r="E38" i="16"/>
  <c r="D38" i="16"/>
  <c r="D36" i="16" s="1"/>
  <c r="C38" i="16"/>
  <c r="E36" i="16"/>
  <c r="G35" i="16"/>
  <c r="F35" i="16"/>
  <c r="E35" i="16"/>
  <c r="D35" i="16"/>
  <c r="C35" i="16"/>
  <c r="G22" i="16"/>
  <c r="F22" i="16"/>
  <c r="E22" i="16"/>
  <c r="D22" i="16"/>
  <c r="C22" i="16"/>
  <c r="G11" i="16"/>
  <c r="G7" i="16" s="1"/>
  <c r="G32" i="16" s="1"/>
  <c r="F11" i="16"/>
  <c r="F7" i="16" s="1"/>
  <c r="F32" i="16" s="1"/>
  <c r="E11" i="16"/>
  <c r="E7" i="16" s="1"/>
  <c r="E32" i="16" s="1"/>
  <c r="D11" i="16"/>
  <c r="D7" i="16" s="1"/>
  <c r="D32" i="16" s="1"/>
  <c r="C11" i="16"/>
  <c r="C7" i="16" s="1"/>
  <c r="G46" i="15"/>
  <c r="F46" i="15"/>
  <c r="E46" i="15"/>
  <c r="D46" i="15"/>
  <c r="C46" i="15"/>
  <c r="G43" i="15"/>
  <c r="F43" i="15"/>
  <c r="E43" i="15"/>
  <c r="D43" i="15"/>
  <c r="C43" i="15"/>
  <c r="G42" i="15"/>
  <c r="F42" i="15"/>
  <c r="E42" i="15"/>
  <c r="D42" i="15"/>
  <c r="C42" i="15"/>
  <c r="G40" i="15"/>
  <c r="F40" i="15"/>
  <c r="E40" i="15"/>
  <c r="D40" i="15"/>
  <c r="C40" i="15"/>
  <c r="G39" i="15"/>
  <c r="F39" i="15"/>
  <c r="E39" i="15"/>
  <c r="D39" i="15"/>
  <c r="C39" i="15"/>
  <c r="G38" i="15"/>
  <c r="F38" i="15"/>
  <c r="E38" i="15"/>
  <c r="D38" i="15"/>
  <c r="C38" i="15"/>
  <c r="G35" i="15"/>
  <c r="F35" i="15"/>
  <c r="E35" i="15"/>
  <c r="D35" i="15"/>
  <c r="C35" i="15"/>
  <c r="D39" i="14"/>
  <c r="E39" i="14"/>
  <c r="F39" i="14"/>
  <c r="G39" i="14"/>
  <c r="C39" i="14"/>
  <c r="G46" i="14"/>
  <c r="F46" i="14"/>
  <c r="E46" i="14"/>
  <c r="D46" i="14"/>
  <c r="C46" i="14"/>
  <c r="G43" i="14"/>
  <c r="F43" i="14"/>
  <c r="E43" i="14"/>
  <c r="D43" i="14"/>
  <c r="C43" i="14"/>
  <c r="G40" i="14"/>
  <c r="F40" i="14"/>
  <c r="E40" i="14"/>
  <c r="D40" i="14"/>
  <c r="C40" i="14"/>
  <c r="G38" i="14"/>
  <c r="G38" i="35" s="1"/>
  <c r="F38" i="14"/>
  <c r="F38" i="35" s="1"/>
  <c r="E38" i="14"/>
  <c r="E38" i="35" s="1"/>
  <c r="D38" i="14"/>
  <c r="D38" i="35" s="1"/>
  <c r="C38" i="14"/>
  <c r="C38" i="35" s="1"/>
  <c r="G35" i="14"/>
  <c r="F35" i="14"/>
  <c r="E35" i="14"/>
  <c r="D35" i="14"/>
  <c r="C35" i="14"/>
  <c r="G7" i="14"/>
  <c r="F7" i="14"/>
  <c r="E7" i="14"/>
  <c r="D7" i="14"/>
  <c r="C7" i="14"/>
  <c r="C7" i="35" l="1"/>
  <c r="E7" i="35"/>
  <c r="G7" i="35"/>
  <c r="F7" i="35"/>
  <c r="D7" i="35"/>
  <c r="F7" i="18"/>
  <c r="D32" i="18"/>
  <c r="C32" i="16"/>
  <c r="F36" i="15"/>
  <c r="F32" i="15" s="1"/>
  <c r="G32" i="17"/>
  <c r="E32" i="17"/>
  <c r="C32" i="17"/>
  <c r="G36" i="18"/>
  <c r="G32" i="18" s="1"/>
  <c r="C36" i="18"/>
  <c r="C32" i="18" s="1"/>
  <c r="G36" i="15"/>
  <c r="G32" i="15" s="1"/>
  <c r="F36" i="14"/>
  <c r="F36" i="18"/>
  <c r="F32" i="18" s="1"/>
  <c r="E36" i="18"/>
  <c r="E32" i="18" s="1"/>
  <c r="F36" i="17"/>
  <c r="F32" i="17" s="1"/>
  <c r="F36" i="16"/>
  <c r="D36" i="15"/>
  <c r="D32" i="15" s="1"/>
  <c r="C36" i="15"/>
  <c r="C32" i="15" s="1"/>
  <c r="D32" i="17"/>
  <c r="E36" i="15"/>
  <c r="E32" i="15" s="1"/>
  <c r="E36" i="14"/>
  <c r="D36" i="14"/>
  <c r="C36" i="14"/>
  <c r="G36" i="14"/>
  <c r="D46" i="13"/>
  <c r="E46" i="13"/>
  <c r="F46" i="13"/>
  <c r="G46" i="13"/>
  <c r="C46" i="13"/>
  <c r="D43" i="13"/>
  <c r="E43" i="13"/>
  <c r="F43" i="13"/>
  <c r="G43" i="13"/>
  <c r="C43" i="13"/>
  <c r="D42" i="13"/>
  <c r="E42" i="13"/>
  <c r="F42" i="13"/>
  <c r="G42" i="13"/>
  <c r="C42" i="13"/>
  <c r="D40" i="13"/>
  <c r="E40" i="13"/>
  <c r="F40" i="13"/>
  <c r="G40" i="13"/>
  <c r="C40" i="13"/>
  <c r="D38" i="13"/>
  <c r="E38" i="13"/>
  <c r="F38" i="13"/>
  <c r="G38" i="13"/>
  <c r="C38" i="13"/>
  <c r="D35" i="13"/>
  <c r="E35" i="13"/>
  <c r="F35" i="13"/>
  <c r="G35" i="13"/>
  <c r="C35" i="13"/>
  <c r="C32" i="14" l="1"/>
  <c r="C36" i="35"/>
  <c r="D32" i="35"/>
  <c r="D32" i="14"/>
  <c r="D36" i="35"/>
  <c r="E32" i="14"/>
  <c r="E32" i="35" s="1"/>
  <c r="E36" i="35"/>
  <c r="G32" i="14"/>
  <c r="G32" i="35" s="1"/>
  <c r="G36" i="35"/>
  <c r="F32" i="14"/>
  <c r="F32" i="35" s="1"/>
  <c r="F36" i="35"/>
  <c r="C32" i="35"/>
  <c r="F36" i="13"/>
  <c r="D36" i="13"/>
  <c r="G36" i="13"/>
  <c r="E36" i="13"/>
  <c r="C36" i="13"/>
  <c r="C32" i="13" l="1"/>
  <c r="D32" i="13"/>
  <c r="E32" i="13"/>
  <c r="G32" i="13"/>
  <c r="F32" i="13"/>
</calcChain>
</file>

<file path=xl/sharedStrings.xml><?xml version="1.0" encoding="utf-8"?>
<sst xmlns="http://schemas.openxmlformats.org/spreadsheetml/2006/main" count="1711" uniqueCount="96">
  <si>
    <t>ед.</t>
  </si>
  <si>
    <t>%</t>
  </si>
  <si>
    <t>тыс. руб.</t>
  </si>
  <si>
    <t xml:space="preserve">тыс. руб. </t>
  </si>
  <si>
    <t>из них:</t>
  </si>
  <si>
    <t>Исполнитель (полностью Ф.И.О.):</t>
  </si>
  <si>
    <t>телефон:</t>
  </si>
  <si>
    <t>Форма 1-МП «Малое предпринимательство»</t>
  </si>
  <si>
    <t>Показатели</t>
  </si>
  <si>
    <t>Ед.     изм.</t>
  </si>
  <si>
    <t>отчет</t>
  </si>
  <si>
    <t>оценка</t>
  </si>
  <si>
    <t>прогноз</t>
  </si>
  <si>
    <t>в том числе по видам экономической деятельности (ОКВЭД):</t>
  </si>
  <si>
    <t>строительство (F)</t>
  </si>
  <si>
    <t>прочие виды деятельности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</si>
  <si>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</si>
  <si>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</si>
  <si>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</si>
  <si>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Продано товаров несобственного производства</t>
  </si>
  <si>
    <t>Выручка от продажи товаров, работ и услуг (без НДС)</t>
  </si>
  <si>
    <t>Инвестиции в основной капитал</t>
  </si>
  <si>
    <t xml:space="preserve"> Фонд начисленной заработной платы</t>
  </si>
  <si>
    <t xml:space="preserve">                                      к предыдущему году в сопоставимых ценах</t>
  </si>
  <si>
    <t xml:space="preserve">                                              к предыдущему году в сопоставимых ценах</t>
  </si>
  <si>
    <t xml:space="preserve">                                            к предыдущему году в сопоставимых ценах</t>
  </si>
  <si>
    <t xml:space="preserve">                                        к предыдущему году в сопоставимых ценах</t>
  </si>
  <si>
    <t xml:space="preserve"> Количество малых предприятий на конец года</t>
  </si>
  <si>
    <r>
      <t xml:space="preserve">                                                             из них </t>
    </r>
    <r>
      <rPr>
        <b/>
        <sz val="11"/>
        <rFont val="Times New Roman"/>
        <family val="1"/>
        <charset val="204"/>
      </rPr>
      <t>действующих</t>
    </r>
    <r>
      <rPr>
        <sz val="11"/>
        <rFont val="Times New Roman"/>
        <family val="1"/>
        <charset val="204"/>
      </rPr>
      <t xml:space="preserve"> </t>
    </r>
  </si>
  <si>
    <t>электронный адрес: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</si>
  <si>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</si>
  <si>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</si>
  <si>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</si>
  <si>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</si>
  <si>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</si>
  <si>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</si>
  <si>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</si>
  <si>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</si>
  <si>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</si>
  <si>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>СП "Деревня Березовка"</t>
  </si>
  <si>
    <r>
      <t xml:space="preserve">Муниципальный район </t>
    </r>
    <r>
      <rPr>
        <sz val="11"/>
        <rFont val="Times New Roman"/>
        <family val="1"/>
        <charset val="204"/>
      </rPr>
      <t>_свод</t>
    </r>
  </si>
  <si>
    <t xml:space="preserve"> Количество малых предприятий на конец года( по данным из единого реестра СМСП)</t>
  </si>
  <si>
    <t xml:space="preserve"> Количество малых предприятий на конец года( по данным из единого реестра СМСМ)</t>
  </si>
  <si>
    <t xml:space="preserve"> Количество малых предприятий на конец года ( по данным из единого реестра СМСЛ)</t>
  </si>
  <si>
    <t xml:space="preserve"> Количество малых предприятий на конец года (по данным из единого реестра СМСП)</t>
  </si>
  <si>
    <t xml:space="preserve"> Количество малых предприятий на конец года (по данным из единого рестра СМСП)</t>
  </si>
  <si>
    <t xml:space="preserve"> Количество малых предприятий на конец года (по данным из  единого реестра СМСП)</t>
  </si>
  <si>
    <t xml:space="preserve"> Количество малых предприятий на конец года ( по данным из единого реестра СМСП)</t>
  </si>
  <si>
    <t xml:space="preserve"> Количество малых предприятий на конец года(по данным из реестра СМСП)</t>
  </si>
  <si>
    <t xml:space="preserve"> Количество малых предприятий на конец года(по данным из единого реестра СМСП)</t>
  </si>
  <si>
    <t xml:space="preserve"> Количество малых предприятий на конец года( по данным из  единого реестра СМСП)</t>
  </si>
  <si>
    <t xml:space="preserve"> Количество малых предприятий на конец года(по данным из единого ре6естра СМСП)</t>
  </si>
  <si>
    <t>СП "Деревня Прудки"</t>
  </si>
  <si>
    <t>т.р.</t>
  </si>
  <si>
    <t>СП "Поселок  Юбилейный"</t>
  </si>
  <si>
    <t>СП "Поселок Детчино"</t>
  </si>
  <si>
    <t>СП "Деревня Воробьево"</t>
  </si>
  <si>
    <t>СП "Деревня Ерденево"</t>
  </si>
  <si>
    <t>СП "Село  Ильинское"</t>
  </si>
  <si>
    <t>СП "Деревня  Захарово"</t>
  </si>
  <si>
    <t>СП "Село Кудиново"</t>
  </si>
  <si>
    <t>СП "Село Коллонтай"</t>
  </si>
  <si>
    <t>СП "Село Спас-Загорье"</t>
  </si>
  <si>
    <t>СП "Село Маклино"</t>
  </si>
  <si>
    <t>СП "Село Недельное"</t>
  </si>
  <si>
    <t>СП "Деревня Рябцево"</t>
  </si>
  <si>
    <t>СП "Деревня Михеево"</t>
  </si>
  <si>
    <t>СП "Деревня  Шумятино"</t>
  </si>
  <si>
    <t>СП "Село Головтеево"</t>
  </si>
  <si>
    <t xml:space="preserve">  </t>
  </si>
  <si>
    <t>добыча полезных ископаемых (B)</t>
  </si>
  <si>
    <t xml:space="preserve"> обрабатывающие производства (C)</t>
  </si>
  <si>
    <t>обеспечение электрической энергией, газом и паром;  кондиционирование воздуха (D)</t>
  </si>
  <si>
    <t>водоснабжение; водоотведение, организация сбора и утилизации отходов, деятельность по ликвидации загрязнений (E)</t>
  </si>
  <si>
    <t xml:space="preserve">  к предыдущему году в сопоставимых ценах</t>
  </si>
  <si>
    <t xml:space="preserve"> добыча полезных ископаемых (B)</t>
  </si>
  <si>
    <t>обрабатывающие производства (C)</t>
  </si>
  <si>
    <t>город</t>
  </si>
  <si>
    <t>Детчино</t>
  </si>
  <si>
    <t>воробьево</t>
  </si>
  <si>
    <t>ерд</t>
  </si>
  <si>
    <t>ильин</t>
  </si>
  <si>
    <t>захар</t>
  </si>
  <si>
    <t>кудин</t>
  </si>
  <si>
    <t>коллонт</t>
  </si>
  <si>
    <t>спас</t>
  </si>
  <si>
    <t>макл</t>
  </si>
  <si>
    <t>головт</t>
  </si>
  <si>
    <t>недел</t>
  </si>
  <si>
    <t>рябц</t>
  </si>
  <si>
    <t>михее</t>
  </si>
  <si>
    <t>шумя</t>
  </si>
  <si>
    <t>юбил</t>
  </si>
  <si>
    <t>бер</t>
  </si>
  <si>
    <t>прудк</t>
  </si>
  <si>
    <t>Исполнитель (полностью Ф.И.О.):Исаева Светлана Николаевна   телефон :8484313873электронный адрес:zaharovo.adm@mail.ru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</si>
</sst>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(&quot;$&quot;* #,##0.00_);_(&quot;$&quot;* \(#,##0.00\);_(&quot;$&quot;* &quot;-&quot;??_);_(@_)"/>
    <numFmt numFmtId="166" formatCode="_(* #,##0.00_);_(* \(#,##0.00\);_(* &quot;-&quot;??_);_(@_)"/>
  </numFmts>
  <fonts count="37" x14ac:knownFonts="1"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0"/>
      <name val="Arial Cyr"/>
      <charset val="204"/>
    </font>
    <font>
      <sz val="7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0"/>
      <color rgb="FFFF0000"/>
      <name val="Arial Cyr"/>
      <charset val="204"/>
    </font>
    <font>
      <sz val="10"/>
      <name val="Arial"/>
      <family val="2"/>
      <charset val="204"/>
    </font>
    <font>
      <i/>
      <sz val="10"/>
      <name val="Times New Roman"/>
      <family val="1"/>
    </font>
    <font>
      <sz val="7"/>
      <name val="Arial Cyr"/>
      <charset val="204"/>
    </font>
    <font>
      <sz val="7"/>
      <color rgb="FFFF0000"/>
      <name val="Arial Cyr"/>
      <charset val="204"/>
    </font>
    <font>
      <b/>
      <sz val="7"/>
      <name val="Arial Cyr"/>
      <charset val="204"/>
    </font>
    <font>
      <b/>
      <sz val="7"/>
      <color rgb="FFFF0000"/>
      <name val="Arial Cyr"/>
      <charset val="204"/>
    </font>
    <font>
      <i/>
      <sz val="9"/>
      <name val="Times New Roman"/>
      <family val="1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Arial Cyr"/>
      <charset val="204"/>
    </font>
    <font>
      <sz val="9"/>
      <name val="Arial"/>
      <family val="2"/>
      <charset val="204"/>
    </font>
    <font>
      <sz val="9"/>
      <name val="Times New Roman CYR"/>
    </font>
    <font>
      <b/>
      <sz val="9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 applyProtection="0"/>
    <xf numFmtId="0" fontId="2" fillId="0" borderId="0" applyProtection="0"/>
    <xf numFmtId="0" fontId="3" fillId="0" borderId="0" applyNumberFormat="0" applyBorder="0" applyAlignment="0" applyProtection="0"/>
    <xf numFmtId="0" fontId="3" fillId="0" borderId="0" applyNumberFormat="0" applyBorder="0" applyProtection="0">
      <alignment horizontal="center"/>
    </xf>
    <xf numFmtId="0" fontId="3" fillId="0" borderId="0"/>
    <xf numFmtId="164" fontId="16" fillId="0" borderId="0" applyFont="0" applyFill="0" applyBorder="0" applyAlignment="0" applyProtection="0"/>
    <xf numFmtId="0" fontId="23" fillId="0" borderId="0"/>
    <xf numFmtId="165" fontId="23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6" fillId="0" borderId="0"/>
    <xf numFmtId="166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</cellStyleXfs>
  <cellXfs count="298">
    <xf numFmtId="0" fontId="0" fillId="0" borderId="0" xfId="0"/>
    <xf numFmtId="0" fontId="0" fillId="0" borderId="0" xfId="0" applyAlignment="1">
      <alignment horizontal="center" vertical="center" wrapText="1"/>
    </xf>
    <xf numFmtId="0" fontId="9" fillId="0" borderId="0" xfId="0" applyFont="1"/>
    <xf numFmtId="49" fontId="9" fillId="0" borderId="2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 indent="1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top" wrapText="1"/>
    </xf>
    <xf numFmtId="0" fontId="6" fillId="0" borderId="5" xfId="0" applyFont="1" applyBorder="1" applyAlignment="1">
      <alignment horizontal="justify" vertical="top" wrapText="1"/>
    </xf>
    <xf numFmtId="0" fontId="7" fillId="0" borderId="3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horizontal="justify" vertical="top" wrapText="1"/>
    </xf>
    <xf numFmtId="1" fontId="13" fillId="0" borderId="1" xfId="0" applyNumberFormat="1" applyFont="1" applyBorder="1"/>
    <xf numFmtId="1" fontId="13" fillId="0" borderId="1" xfId="0" applyNumberFormat="1" applyFont="1" applyFill="1" applyBorder="1" applyAlignment="1">
      <alignment horizontal="right" vertical="center" wrapText="1"/>
    </xf>
    <xf numFmtId="1" fontId="13" fillId="0" borderId="1" xfId="0" applyNumberFormat="1" applyFont="1" applyBorder="1" applyAlignment="1">
      <alignment horizontal="right" vertical="center" wrapText="1"/>
    </xf>
    <xf numFmtId="1" fontId="13" fillId="0" borderId="16" xfId="0" applyNumberFormat="1" applyFont="1" applyFill="1" applyBorder="1" applyAlignment="1">
      <alignment horizontal="right" vertical="center" wrapText="1"/>
    </xf>
    <xf numFmtId="1" fontId="13" fillId="0" borderId="16" xfId="0" applyNumberFormat="1" applyFont="1" applyBorder="1" applyAlignment="1">
      <alignment horizontal="right" vertical="center" wrapText="1"/>
    </xf>
    <xf numFmtId="1" fontId="13" fillId="0" borderId="16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top" wrapText="1"/>
    </xf>
    <xf numFmtId="0" fontId="7" fillId="0" borderId="17" xfId="0" applyFont="1" applyBorder="1" applyAlignment="1">
      <alignment vertical="center"/>
    </xf>
    <xf numFmtId="0" fontId="7" fillId="0" borderId="17" xfId="5" applyNumberFormat="1" applyFont="1" applyBorder="1" applyAlignment="1">
      <alignment vertical="center"/>
    </xf>
    <xf numFmtId="0" fontId="6" fillId="0" borderId="17" xfId="0" applyFont="1" applyFill="1" applyBorder="1" applyAlignment="1">
      <alignment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/>
    <xf numFmtId="1" fontId="15" fillId="0" borderId="1" xfId="0" applyNumberFormat="1" applyFont="1" applyFill="1" applyBorder="1" applyAlignment="1">
      <alignment horizontal="right" vertical="center" wrapText="1"/>
    </xf>
    <xf numFmtId="1" fontId="15" fillId="0" borderId="16" xfId="0" applyNumberFormat="1" applyFont="1" applyFill="1" applyBorder="1" applyAlignment="1">
      <alignment horizontal="right" vertical="center" wrapText="1"/>
    </xf>
    <xf numFmtId="1" fontId="13" fillId="0" borderId="16" xfId="6" applyNumberFormat="1" applyFont="1" applyFill="1" applyBorder="1" applyAlignment="1">
      <alignment horizontal="right" vertical="center" wrapText="1"/>
    </xf>
    <xf numFmtId="1" fontId="15" fillId="0" borderId="16" xfId="6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1" fontId="7" fillId="0" borderId="17" xfId="5" applyNumberFormat="1" applyFont="1" applyBorder="1" applyAlignment="1">
      <alignment vertical="center"/>
    </xf>
    <xf numFmtId="1" fontId="6" fillId="0" borderId="17" xfId="0" applyNumberFormat="1" applyFont="1" applyFill="1" applyBorder="1" applyAlignment="1">
      <alignment vertical="top" wrapText="1"/>
    </xf>
    <xf numFmtId="1" fontId="7" fillId="0" borderId="17" xfId="0" applyNumberFormat="1" applyFont="1" applyBorder="1" applyAlignment="1">
      <alignment vertical="center"/>
    </xf>
    <xf numFmtId="1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19" fillId="0" borderId="0" xfId="0" applyFont="1"/>
    <xf numFmtId="49" fontId="9" fillId="0" borderId="2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/>
    <xf numFmtId="1" fontId="0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right" vertical="center" wrapText="1"/>
    </xf>
    <xf numFmtId="1" fontId="15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left" vertical="top" wrapText="1" inden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1" fontId="1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13" fillId="0" borderId="16" xfId="0" applyNumberFormat="1" applyFont="1" applyFill="1" applyBorder="1" applyAlignment="1">
      <alignment vertical="center" wrapText="1"/>
    </xf>
    <xf numFmtId="1" fontId="15" fillId="0" borderId="1" xfId="6" applyNumberFormat="1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justify" vertical="top" wrapText="1"/>
    </xf>
    <xf numFmtId="0" fontId="7" fillId="0" borderId="17" xfId="0" applyFont="1" applyFill="1" applyBorder="1" applyAlignment="1">
      <alignment vertical="center"/>
    </xf>
    <xf numFmtId="0" fontId="7" fillId="0" borderId="17" xfId="5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justify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22" fillId="0" borderId="0" xfId="0" applyFont="1" applyFill="1"/>
    <xf numFmtId="0" fontId="5" fillId="0" borderId="0" xfId="0" applyFont="1"/>
    <xf numFmtId="0" fontId="7" fillId="0" borderId="0" xfId="0" applyFont="1" applyBorder="1" applyAlignment="1">
      <alignment vertical="center"/>
    </xf>
    <xf numFmtId="1" fontId="7" fillId="0" borderId="0" xfId="5" applyNumberFormat="1" applyFont="1" applyBorder="1" applyAlignment="1">
      <alignment vertical="center"/>
    </xf>
    <xf numFmtId="1" fontId="6" fillId="0" borderId="0" xfId="0" applyNumberFormat="1" applyFont="1" applyFill="1" applyBorder="1" applyAlignment="1">
      <alignment vertical="top" wrapText="1"/>
    </xf>
    <xf numFmtId="1" fontId="7" fillId="0" borderId="0" xfId="0" applyNumberFormat="1" applyFont="1" applyBorder="1" applyAlignment="1">
      <alignment vertical="center"/>
    </xf>
    <xf numFmtId="1" fontId="6" fillId="0" borderId="0" xfId="0" applyNumberFormat="1" applyFont="1" applyFill="1" applyBorder="1" applyAlignment="1">
      <alignment horizontal="left" vertical="top" wrapText="1"/>
    </xf>
    <xf numFmtId="1" fontId="14" fillId="2" borderId="1" xfId="0" applyNumberFormat="1" applyFont="1" applyFill="1" applyBorder="1" applyAlignment="1">
      <alignment horizontal="right" vertical="center" wrapText="1"/>
    </xf>
    <xf numFmtId="1" fontId="12" fillId="2" borderId="1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0" fillId="0" borderId="0" xfId="0" applyFont="1" applyFill="1"/>
    <xf numFmtId="49" fontId="9" fillId="2" borderId="2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1" fontId="18" fillId="0" borderId="19" xfId="0" applyNumberFormat="1" applyFont="1" applyFill="1" applyBorder="1"/>
    <xf numFmtId="1" fontId="14" fillId="0" borderId="2" xfId="0" applyNumberFormat="1" applyFont="1" applyFill="1" applyBorder="1" applyAlignment="1">
      <alignment horizontal="right" vertical="center" wrapText="1"/>
    </xf>
    <xf numFmtId="1" fontId="18" fillId="0" borderId="16" xfId="0" applyNumberFormat="1" applyFont="1" applyFill="1" applyBorder="1" applyAlignment="1">
      <alignment horizontal="right" vertical="top" wrapText="1"/>
    </xf>
    <xf numFmtId="1" fontId="18" fillId="0" borderId="1" xfId="0" applyNumberFormat="1" applyFont="1" applyFill="1" applyBorder="1" applyAlignment="1">
      <alignment horizontal="right" vertical="top" wrapText="1"/>
    </xf>
    <xf numFmtId="1" fontId="18" fillId="0" borderId="1" xfId="0" applyNumberFormat="1" applyFont="1" applyFill="1" applyBorder="1" applyAlignment="1">
      <alignment horizontal="right" vertical="top"/>
    </xf>
    <xf numFmtId="1" fontId="19" fillId="0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0" fillId="0" borderId="1" xfId="0" applyNumberFormat="1" applyFont="1" applyFill="1" applyBorder="1" applyAlignment="1">
      <alignment horizontal="right" vertical="top" wrapText="1"/>
    </xf>
    <xf numFmtId="1" fontId="14" fillId="0" borderId="1" xfId="0" applyNumberFormat="1" applyFont="1" applyFill="1" applyBorder="1" applyAlignment="1">
      <alignment horizontal="right" vertical="top" wrapText="1"/>
    </xf>
    <xf numFmtId="1" fontId="4" fillId="0" borderId="2" xfId="0" applyNumberFormat="1" applyFont="1" applyFill="1" applyBorder="1" applyAlignment="1">
      <alignment horizontal="right" vertical="top" wrapText="1"/>
    </xf>
    <xf numFmtId="1" fontId="22" fillId="0" borderId="0" xfId="0" applyNumberFormat="1" applyFont="1" applyFill="1"/>
    <xf numFmtId="1" fontId="4" fillId="0" borderId="1" xfId="0" applyNumberFormat="1" applyFont="1" applyFill="1" applyBorder="1" applyAlignment="1">
      <alignment horizontal="right" vertical="top" wrapText="1"/>
    </xf>
    <xf numFmtId="1" fontId="0" fillId="0" borderId="1" xfId="0" applyNumberFormat="1" applyFill="1" applyBorder="1" applyAlignment="1">
      <alignment horizontal="right" vertical="top" wrapText="1"/>
    </xf>
    <xf numFmtId="1" fontId="0" fillId="0" borderId="0" xfId="0" applyNumberFormat="1" applyFont="1" applyFill="1"/>
    <xf numFmtId="1" fontId="4" fillId="2" borderId="1" xfId="0" applyNumberFormat="1" applyFont="1" applyFill="1" applyBorder="1" applyAlignment="1">
      <alignment horizontal="right" vertical="top" wrapText="1"/>
    </xf>
    <xf numFmtId="1" fontId="12" fillId="2" borderId="1" xfId="0" applyNumberFormat="1" applyFont="1" applyFill="1" applyBorder="1" applyAlignment="1">
      <alignment horizontal="right" vertical="top" wrapText="1"/>
    </xf>
    <xf numFmtId="1" fontId="0" fillId="2" borderId="0" xfId="0" applyNumberFormat="1" applyFill="1"/>
    <xf numFmtId="1" fontId="0" fillId="0" borderId="0" xfId="0" applyNumberFormat="1" applyFill="1" applyBorder="1"/>
    <xf numFmtId="1" fontId="7" fillId="0" borderId="3" xfId="5" applyNumberFormat="1" applyFont="1" applyBorder="1" applyAlignment="1">
      <alignment vertical="center"/>
    </xf>
    <xf numFmtId="1" fontId="6" fillId="0" borderId="3" xfId="0" applyNumberFormat="1" applyFont="1" applyFill="1" applyBorder="1" applyAlignment="1">
      <alignment vertical="top" wrapText="1"/>
    </xf>
    <xf numFmtId="1" fontId="7" fillId="0" borderId="3" xfId="0" applyNumberFormat="1" applyFont="1" applyBorder="1" applyAlignment="1">
      <alignment vertical="center"/>
    </xf>
    <xf numFmtId="1" fontId="6" fillId="0" borderId="0" xfId="0" applyNumberFormat="1" applyFont="1" applyBorder="1" applyAlignment="1">
      <alignment horizontal="justify" vertical="top" wrapText="1"/>
    </xf>
    <xf numFmtId="1" fontId="5" fillId="0" borderId="0" xfId="0" applyNumberFormat="1" applyFont="1"/>
    <xf numFmtId="1" fontId="9" fillId="0" borderId="2" xfId="0" applyNumberFormat="1" applyFont="1" applyFill="1" applyBorder="1" applyAlignment="1">
      <alignment horizontal="left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vertical="top" wrapText="1"/>
    </xf>
    <xf numFmtId="1" fontId="11" fillId="0" borderId="1" xfId="0" applyNumberFormat="1" applyFont="1" applyFill="1" applyBorder="1" applyAlignment="1">
      <alignment horizontal="left" vertical="top" wrapText="1" indent="1"/>
    </xf>
    <xf numFmtId="1" fontId="6" fillId="0" borderId="5" xfId="0" applyNumberFormat="1" applyFont="1" applyBorder="1" applyAlignment="1">
      <alignment horizontal="justify" vertical="top" wrapText="1"/>
    </xf>
    <xf numFmtId="1" fontId="0" fillId="2" borderId="1" xfId="0" applyNumberFormat="1" applyFill="1" applyBorder="1" applyAlignment="1">
      <alignment horizontal="right" vertical="top" wrapText="1"/>
    </xf>
    <xf numFmtId="1" fontId="13" fillId="0" borderId="16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1" fontId="14" fillId="0" borderId="2" xfId="0" applyNumberFormat="1" applyFont="1" applyFill="1" applyBorder="1" applyAlignment="1">
      <alignment horizontal="right" vertical="top" wrapText="1"/>
    </xf>
    <xf numFmtId="1" fontId="15" fillId="0" borderId="1" xfId="0" applyNumberFormat="1" applyFont="1" applyFill="1" applyBorder="1" applyAlignment="1">
      <alignment horizontal="right" vertical="top"/>
    </xf>
    <xf numFmtId="1" fontId="21" fillId="0" borderId="1" xfId="0" applyNumberFormat="1" applyFont="1" applyFill="1" applyBorder="1" applyAlignment="1">
      <alignment horizontal="right" vertical="top" wrapText="1"/>
    </xf>
    <xf numFmtId="1" fontId="14" fillId="2" borderId="1" xfId="0" applyNumberFormat="1" applyFont="1" applyFill="1" applyBorder="1" applyAlignment="1">
      <alignment horizontal="right" vertical="top" wrapText="1"/>
    </xf>
    <xf numFmtId="1" fontId="0" fillId="2" borderId="1" xfId="0" applyNumberFormat="1" applyFont="1" applyFill="1" applyBorder="1" applyAlignment="1">
      <alignment horizontal="right" vertical="top" wrapText="1"/>
    </xf>
    <xf numFmtId="1" fontId="13" fillId="0" borderId="16" xfId="0" applyNumberFormat="1" applyFont="1" applyBorder="1" applyAlignment="1">
      <alignment horizontal="right" vertical="top" wrapText="1"/>
    </xf>
    <xf numFmtId="1" fontId="13" fillId="0" borderId="1" xfId="0" applyNumberFormat="1" applyFont="1" applyBorder="1" applyAlignment="1">
      <alignment horizontal="right" vertical="top" wrapText="1"/>
    </xf>
    <xf numFmtId="1" fontId="15" fillId="0" borderId="1" xfId="0" applyNumberFormat="1" applyFont="1" applyFill="1" applyBorder="1" applyAlignment="1">
      <alignment horizontal="right" vertical="top" wrapText="1"/>
    </xf>
    <xf numFmtId="1" fontId="15" fillId="0" borderId="1" xfId="0" applyNumberFormat="1" applyFont="1" applyBorder="1" applyAlignment="1">
      <alignment horizontal="right" vertical="top" wrapText="1"/>
    </xf>
    <xf numFmtId="1" fontId="0" fillId="0" borderId="0" xfId="0" applyNumberFormat="1" applyAlignment="1">
      <alignment horizontal="right" vertical="top" wrapText="1"/>
    </xf>
    <xf numFmtId="1" fontId="0" fillId="0" borderId="0" xfId="0" applyNumberFormat="1" applyAlignment="1">
      <alignment horizontal="right" vertical="top"/>
    </xf>
    <xf numFmtId="1" fontId="0" fillId="0" borderId="0" xfId="0" applyNumberFormat="1" applyFill="1" applyAlignment="1">
      <alignment horizontal="right" vertical="top"/>
    </xf>
    <xf numFmtId="1" fontId="4" fillId="0" borderId="1" xfId="0" applyNumberFormat="1" applyFont="1" applyBorder="1" applyAlignment="1">
      <alignment horizontal="right" vertical="top" wrapText="1"/>
    </xf>
    <xf numFmtId="1" fontId="0" fillId="0" borderId="1" xfId="0" applyNumberFormat="1" applyBorder="1" applyAlignment="1">
      <alignment horizontal="right" vertical="top" wrapText="1"/>
    </xf>
    <xf numFmtId="1" fontId="0" fillId="0" borderId="1" xfId="0" applyNumberFormat="1" applyFont="1" applyBorder="1" applyAlignment="1">
      <alignment horizontal="right" vertical="top" wrapText="1"/>
    </xf>
    <xf numFmtId="1" fontId="14" fillId="0" borderId="1" xfId="0" applyNumberFormat="1" applyFont="1" applyBorder="1" applyAlignment="1">
      <alignment horizontal="right" vertical="top" wrapText="1"/>
    </xf>
    <xf numFmtId="1" fontId="12" fillId="0" borderId="1" xfId="0" applyNumberFormat="1" applyFont="1" applyBorder="1" applyAlignment="1">
      <alignment horizontal="right" vertical="top" wrapText="1"/>
    </xf>
    <xf numFmtId="1" fontId="0" fillId="0" borderId="0" xfId="0" applyNumberFormat="1" applyFill="1" applyBorder="1" applyAlignment="1">
      <alignment horizontal="right" vertical="top"/>
    </xf>
    <xf numFmtId="1" fontId="7" fillId="0" borderId="17" xfId="5" applyNumberFormat="1" applyFont="1" applyBorder="1" applyAlignment="1">
      <alignment horizontal="right" vertical="top"/>
    </xf>
    <xf numFmtId="1" fontId="6" fillId="0" borderId="17" xfId="0" applyNumberFormat="1" applyFont="1" applyFill="1" applyBorder="1" applyAlignment="1">
      <alignment horizontal="right" vertical="top" wrapText="1"/>
    </xf>
    <xf numFmtId="1" fontId="7" fillId="0" borderId="17" xfId="0" applyNumberFormat="1" applyFont="1" applyBorder="1" applyAlignment="1">
      <alignment horizontal="right" vertical="top"/>
    </xf>
    <xf numFmtId="1" fontId="6" fillId="0" borderId="0" xfId="0" applyNumberFormat="1" applyFont="1" applyBorder="1" applyAlignment="1">
      <alignment horizontal="right" vertical="top" wrapText="1"/>
    </xf>
    <xf numFmtId="1" fontId="0" fillId="0" borderId="0" xfId="0" applyNumberFormat="1" applyBorder="1" applyAlignment="1">
      <alignment horizontal="right" vertical="top"/>
    </xf>
    <xf numFmtId="1" fontId="0" fillId="0" borderId="0" xfId="0" applyNumberFormat="1" applyFont="1" applyFill="1" applyAlignment="1">
      <alignment horizontal="right" vertical="top"/>
    </xf>
    <xf numFmtId="1" fontId="0" fillId="0" borderId="0" xfId="0" applyNumberFormat="1" applyAlignment="1">
      <alignment horizontal="right" vertical="center" wrapText="1"/>
    </xf>
    <xf numFmtId="1" fontId="0" fillId="0" borderId="0" xfId="0" applyNumberFormat="1" applyAlignment="1">
      <alignment horizontal="right"/>
    </xf>
    <xf numFmtId="1" fontId="0" fillId="0" borderId="0" xfId="0" applyNumberFormat="1" applyFill="1" applyAlignment="1">
      <alignment horizontal="right"/>
    </xf>
    <xf numFmtId="1" fontId="0" fillId="2" borderId="1" xfId="0" applyNumberFormat="1" applyFont="1" applyFill="1" applyBorder="1" applyAlignment="1">
      <alignment horizontal="right" vertical="center" wrapText="1"/>
    </xf>
    <xf numFmtId="1" fontId="0" fillId="0" borderId="0" xfId="0" applyNumberFormat="1" applyFill="1" applyBorder="1" applyAlignment="1">
      <alignment horizontal="right"/>
    </xf>
    <xf numFmtId="1" fontId="7" fillId="0" borderId="17" xfId="5" applyNumberFormat="1" applyFont="1" applyBorder="1" applyAlignment="1">
      <alignment horizontal="right" vertical="center"/>
    </xf>
    <xf numFmtId="1" fontId="7" fillId="0" borderId="17" xfId="0" applyNumberFormat="1" applyFont="1" applyBorder="1" applyAlignment="1">
      <alignment horizontal="right" vertical="center"/>
    </xf>
    <xf numFmtId="1" fontId="0" fillId="0" borderId="0" xfId="0" applyNumberFormat="1" applyBorder="1" applyAlignment="1">
      <alignment horizontal="right"/>
    </xf>
    <xf numFmtId="1" fontId="15" fillId="0" borderId="16" xfId="0" applyNumberFormat="1" applyFont="1" applyFill="1" applyBorder="1" applyAlignment="1">
      <alignment horizontal="right" vertical="top" wrapText="1"/>
    </xf>
    <xf numFmtId="1" fontId="7" fillId="0" borderId="17" xfId="5" applyNumberFormat="1" applyFont="1" applyFill="1" applyBorder="1" applyAlignment="1">
      <alignment horizontal="right" vertical="top"/>
    </xf>
    <xf numFmtId="1" fontId="7" fillId="0" borderId="17" xfId="0" applyNumberFormat="1" applyFont="1" applyFill="1" applyBorder="1" applyAlignment="1">
      <alignment horizontal="right" vertical="top"/>
    </xf>
    <xf numFmtId="1" fontId="6" fillId="0" borderId="0" xfId="0" applyNumberFormat="1" applyFont="1" applyFill="1" applyBorder="1" applyAlignment="1">
      <alignment horizontal="right" vertical="top" wrapText="1"/>
    </xf>
    <xf numFmtId="1" fontId="19" fillId="0" borderId="0" xfId="0" applyNumberFormat="1" applyFont="1" applyAlignment="1">
      <alignment horizontal="right" vertical="top"/>
    </xf>
    <xf numFmtId="1" fontId="12" fillId="0" borderId="0" xfId="0" applyNumberFormat="1" applyFont="1" applyFill="1"/>
    <xf numFmtId="1" fontId="18" fillId="0" borderId="16" xfId="6" applyNumberFormat="1" applyFont="1" applyFill="1" applyBorder="1" applyAlignment="1">
      <alignment horizontal="right" vertical="top" wrapText="1"/>
    </xf>
    <xf numFmtId="1" fontId="12" fillId="0" borderId="0" xfId="0" applyNumberFormat="1" applyFont="1" applyFill="1" applyBorder="1" applyAlignment="1">
      <alignment horizontal="right" vertical="top"/>
    </xf>
    <xf numFmtId="1" fontId="12" fillId="0" borderId="0" xfId="0" applyNumberFormat="1" applyFont="1" applyFill="1" applyAlignment="1">
      <alignment horizontal="right" vertical="top"/>
    </xf>
    <xf numFmtId="1" fontId="10" fillId="0" borderId="2" xfId="0" applyNumberFormat="1" applyFont="1" applyFill="1" applyBorder="1" applyAlignment="1">
      <alignment horizontal="right" vertical="center" wrapText="1"/>
    </xf>
    <xf numFmtId="1" fontId="10" fillId="0" borderId="1" xfId="0" applyNumberFormat="1" applyFont="1" applyFill="1" applyBorder="1" applyAlignment="1">
      <alignment horizontal="right" vertical="center" wrapText="1"/>
    </xf>
    <xf numFmtId="1" fontId="0" fillId="0" borderId="0" xfId="0" applyNumberFormat="1" applyFont="1" applyFill="1" applyAlignment="1">
      <alignment horizontal="right"/>
    </xf>
    <xf numFmtId="1" fontId="12" fillId="0" borderId="0" xfId="0" applyNumberFormat="1" applyFont="1" applyAlignment="1">
      <alignment horizontal="right"/>
    </xf>
    <xf numFmtId="1" fontId="0" fillId="0" borderId="0" xfId="0" applyNumberFormat="1" applyAlignment="1"/>
    <xf numFmtId="1" fontId="14" fillId="0" borderId="2" xfId="0" applyNumberFormat="1" applyFont="1" applyFill="1" applyBorder="1" applyAlignment="1">
      <alignment vertical="center" wrapText="1"/>
    </xf>
    <xf numFmtId="1" fontId="15" fillId="0" borderId="1" xfId="0" applyNumberFormat="1" applyFont="1" applyFill="1" applyBorder="1" applyAlignment="1"/>
    <xf numFmtId="1" fontId="0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 wrapText="1"/>
    </xf>
    <xf numFmtId="1" fontId="15" fillId="0" borderId="1" xfId="6" applyNumberFormat="1" applyFont="1" applyBorder="1" applyAlignment="1">
      <alignment vertical="center" wrapText="1"/>
    </xf>
    <xf numFmtId="1" fontId="15" fillId="0" borderId="1" xfId="0" applyNumberFormat="1" applyFont="1" applyBorder="1" applyAlignment="1">
      <alignment vertical="center" wrapText="1"/>
    </xf>
    <xf numFmtId="1" fontId="12" fillId="0" borderId="1" xfId="0" applyNumberFormat="1" applyFont="1" applyFill="1" applyBorder="1" applyAlignment="1">
      <alignment vertical="center" wrapText="1"/>
    </xf>
    <xf numFmtId="1" fontId="0" fillId="0" borderId="0" xfId="0" applyNumberFormat="1" applyFill="1" applyAlignment="1"/>
    <xf numFmtId="1" fontId="14" fillId="0" borderId="1" xfId="0" applyNumberFormat="1" applyFont="1" applyFill="1" applyBorder="1" applyAlignment="1">
      <alignment vertical="center" wrapText="1"/>
    </xf>
    <xf numFmtId="1" fontId="0" fillId="0" borderId="1" xfId="0" applyNumberFormat="1" applyFont="1" applyFill="1" applyBorder="1" applyAlignment="1">
      <alignment vertical="center" wrapText="1"/>
    </xf>
    <xf numFmtId="1" fontId="12" fillId="2" borderId="1" xfId="0" applyNumberFormat="1" applyFont="1" applyFill="1" applyBorder="1" applyAlignment="1">
      <alignment vertical="center" wrapText="1"/>
    </xf>
    <xf numFmtId="1" fontId="0" fillId="0" borderId="0" xfId="0" applyNumberFormat="1" applyFont="1" applyAlignment="1">
      <alignment vertical="center" wrapText="1"/>
    </xf>
    <xf numFmtId="1" fontId="0" fillId="0" borderId="0" xfId="0" applyNumberFormat="1" applyFont="1" applyAlignment="1"/>
    <xf numFmtId="1" fontId="15" fillId="0" borderId="1" xfId="0" applyNumberFormat="1" applyFont="1" applyFill="1" applyBorder="1" applyAlignment="1">
      <alignment vertical="center" wrapText="1"/>
    </xf>
    <xf numFmtId="1" fontId="15" fillId="0" borderId="16" xfId="6" applyNumberFormat="1" applyFont="1" applyFill="1" applyBorder="1" applyAlignment="1">
      <alignment vertical="center" wrapText="1"/>
    </xf>
    <xf numFmtId="1" fontId="15" fillId="0" borderId="16" xfId="0" applyNumberFormat="1" applyFont="1" applyBorder="1" applyAlignment="1">
      <alignment vertical="center" wrapText="1"/>
    </xf>
    <xf numFmtId="1" fontId="0" fillId="0" borderId="0" xfId="0" applyNumberFormat="1" applyFont="1" applyFill="1" applyAlignment="1"/>
    <xf numFmtId="1" fontId="0" fillId="0" borderId="0" xfId="0" applyNumberFormat="1" applyFont="1" applyFill="1" applyBorder="1" applyAlignment="1"/>
    <xf numFmtId="1" fontId="24" fillId="0" borderId="17" xfId="0" applyNumberFormat="1" applyFont="1" applyFill="1" applyBorder="1" applyAlignment="1">
      <alignment vertical="top" wrapText="1"/>
    </xf>
    <xf numFmtId="1" fontId="24" fillId="0" borderId="0" xfId="0" applyNumberFormat="1" applyFont="1" applyBorder="1" applyAlignment="1">
      <alignment vertical="top" wrapText="1"/>
    </xf>
    <xf numFmtId="1" fontId="0" fillId="0" borderId="0" xfId="0" applyNumberFormat="1" applyFont="1" applyBorder="1" applyAlignment="1"/>
    <xf numFmtId="1" fontId="25" fillId="0" borderId="0" xfId="0" applyNumberFormat="1" applyFont="1"/>
    <xf numFmtId="1" fontId="25" fillId="0" borderId="0" xfId="0" applyNumberFormat="1" applyFont="1" applyFill="1"/>
    <xf numFmtId="1" fontId="26" fillId="0" borderId="0" xfId="0" applyNumberFormat="1" applyFont="1" applyFill="1"/>
    <xf numFmtId="1" fontId="25" fillId="4" borderId="0" xfId="0" applyNumberFormat="1" applyFont="1" applyFill="1"/>
    <xf numFmtId="3" fontId="13" fillId="3" borderId="16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Alignment="1">
      <alignment horizontal="right" vertical="center" wrapText="1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 applyFill="1" applyBorder="1" applyAlignment="1">
      <alignment horizontal="right"/>
    </xf>
    <xf numFmtId="1" fontId="24" fillId="0" borderId="17" xfId="0" applyNumberFormat="1" applyFont="1" applyFill="1" applyBorder="1" applyAlignment="1">
      <alignment horizontal="right" vertical="top" wrapText="1"/>
    </xf>
    <xf numFmtId="1" fontId="24" fillId="0" borderId="0" xfId="0" applyNumberFormat="1" applyFont="1" applyBorder="1" applyAlignment="1">
      <alignment horizontal="right" vertical="top" wrapText="1"/>
    </xf>
    <xf numFmtId="1" fontId="0" fillId="0" borderId="0" xfId="0" applyNumberFormat="1" applyFont="1" applyBorder="1" applyAlignment="1">
      <alignment horizontal="right"/>
    </xf>
    <xf numFmtId="1" fontId="27" fillId="0" borderId="0" xfId="0" applyNumberFormat="1" applyFont="1" applyFill="1"/>
    <xf numFmtId="1" fontId="28" fillId="0" borderId="0" xfId="0" applyNumberFormat="1" applyFont="1" applyFill="1"/>
    <xf numFmtId="1" fontId="0" fillId="0" borderId="0" xfId="0" applyNumberFormat="1" applyBorder="1"/>
    <xf numFmtId="0" fontId="14" fillId="0" borderId="2" xfId="0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right" vertical="top" wrapText="1"/>
    </xf>
    <xf numFmtId="1" fontId="15" fillId="0" borderId="16" xfId="6" applyNumberFormat="1" applyFont="1" applyFill="1" applyBorder="1" applyAlignment="1">
      <alignment horizontal="right" vertical="top" wrapText="1"/>
    </xf>
    <xf numFmtId="1" fontId="15" fillId="0" borderId="16" xfId="0" applyNumberFormat="1" applyFont="1" applyBorder="1" applyAlignment="1">
      <alignment horizontal="right" vertical="top" wrapText="1"/>
    </xf>
    <xf numFmtId="0" fontId="14" fillId="2" borderId="1" xfId="0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horizontal="right" vertical="top" wrapText="1"/>
    </xf>
    <xf numFmtId="0" fontId="0" fillId="2" borderId="1" xfId="0" applyFont="1" applyFill="1" applyBorder="1" applyAlignment="1">
      <alignment horizontal="right" vertical="top" wrapText="1"/>
    </xf>
    <xf numFmtId="1" fontId="12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 vertical="top" wrapText="1"/>
    </xf>
    <xf numFmtId="1" fontId="15" fillId="3" borderId="1" xfId="0" applyNumberFormat="1" applyFont="1" applyFill="1" applyBorder="1" applyAlignment="1">
      <alignment horizontal="right" vertical="top" wrapText="1"/>
    </xf>
    <xf numFmtId="3" fontId="15" fillId="3" borderId="1" xfId="0" applyNumberFormat="1" applyFont="1" applyFill="1" applyBorder="1" applyAlignment="1">
      <alignment horizontal="right" vertical="top" wrapText="1"/>
    </xf>
    <xf numFmtId="3" fontId="15" fillId="3" borderId="16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0" fillId="0" borderId="0" xfId="0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7" fillId="0" borderId="0" xfId="0" applyFont="1" applyAlignment="1">
      <alignment horizontal="left" vertical="top"/>
    </xf>
    <xf numFmtId="49" fontId="17" fillId="0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22" fillId="0" borderId="0" xfId="0" applyFont="1"/>
    <xf numFmtId="1" fontId="22" fillId="0" borderId="0" xfId="0" applyNumberFormat="1" applyFont="1"/>
    <xf numFmtId="1" fontId="30" fillId="0" borderId="0" xfId="0" applyNumberFormat="1" applyFont="1" applyAlignment="1">
      <alignment horizontal="right" vertical="top" wrapText="1"/>
    </xf>
    <xf numFmtId="1" fontId="30" fillId="0" borderId="0" xfId="0" applyNumberFormat="1" applyFont="1" applyAlignment="1">
      <alignment horizontal="right" vertical="top"/>
    </xf>
    <xf numFmtId="0" fontId="32" fillId="0" borderId="0" xfId="0" applyFont="1"/>
    <xf numFmtId="0" fontId="30" fillId="0" borderId="0" xfId="0" applyFont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1" fontId="30" fillId="0" borderId="2" xfId="0" applyNumberFormat="1" applyFont="1" applyFill="1" applyBorder="1" applyAlignment="1">
      <alignment horizontal="right" vertical="top" wrapText="1"/>
    </xf>
    <xf numFmtId="1" fontId="30" fillId="0" borderId="0" xfId="0" applyNumberFormat="1" applyFont="1" applyFill="1" applyAlignment="1">
      <alignment horizontal="right" vertical="top"/>
    </xf>
    <xf numFmtId="0" fontId="32" fillId="0" borderId="1" xfId="0" applyFont="1" applyFill="1" applyBorder="1" applyAlignment="1">
      <alignment horizontal="center" vertical="center" wrapText="1"/>
    </xf>
    <xf numFmtId="1" fontId="34" fillId="0" borderId="1" xfId="0" applyNumberFormat="1" applyFont="1" applyFill="1" applyBorder="1" applyAlignment="1">
      <alignment horizontal="right" vertical="top"/>
    </xf>
    <xf numFmtId="1" fontId="30" fillId="0" borderId="1" xfId="0" applyNumberFormat="1" applyFont="1" applyFill="1" applyBorder="1" applyAlignment="1">
      <alignment horizontal="right" vertical="top" wrapText="1"/>
    </xf>
    <xf numFmtId="0" fontId="35" fillId="0" borderId="1" xfId="0" applyFont="1" applyFill="1" applyBorder="1" applyAlignment="1">
      <alignment vertical="top" wrapText="1"/>
    </xf>
    <xf numFmtId="1" fontId="36" fillId="0" borderId="1" xfId="0" applyNumberFormat="1" applyFont="1" applyFill="1" applyBorder="1" applyAlignment="1">
      <alignment horizontal="right" vertical="top" wrapText="1"/>
    </xf>
    <xf numFmtId="0" fontId="35" fillId="0" borderId="1" xfId="0" applyFont="1" applyFill="1" applyBorder="1" applyAlignment="1">
      <alignment horizontal="left" vertical="top" wrapText="1" indent="1"/>
    </xf>
    <xf numFmtId="1" fontId="34" fillId="0" borderId="16" xfId="0" applyNumberFormat="1" applyFont="1" applyFill="1" applyBorder="1" applyAlignment="1">
      <alignment horizontal="right" vertical="top" wrapText="1"/>
    </xf>
    <xf numFmtId="1" fontId="34" fillId="0" borderId="1" xfId="0" applyNumberFormat="1" applyFont="1" applyFill="1" applyBorder="1" applyAlignment="1">
      <alignment horizontal="right" vertical="top" wrapText="1"/>
    </xf>
    <xf numFmtId="1" fontId="36" fillId="2" borderId="1" xfId="0" applyNumberFormat="1" applyFont="1" applyFill="1" applyBorder="1" applyAlignment="1">
      <alignment horizontal="right" vertical="top" wrapText="1"/>
    </xf>
    <xf numFmtId="1" fontId="33" fillId="2" borderId="1" xfId="0" applyNumberFormat="1" applyFont="1" applyFill="1" applyBorder="1" applyAlignment="1">
      <alignment horizontal="right" vertical="top" wrapText="1"/>
    </xf>
    <xf numFmtId="1" fontId="30" fillId="2" borderId="1" xfId="0" applyNumberFormat="1" applyFont="1" applyFill="1" applyBorder="1" applyAlignment="1">
      <alignment horizontal="right" vertical="top" wrapText="1"/>
    </xf>
    <xf numFmtId="1" fontId="30" fillId="0" borderId="0" xfId="0" applyNumberFormat="1" applyFont="1" applyFill="1" applyBorder="1" applyAlignment="1">
      <alignment horizontal="right" vertical="top"/>
    </xf>
    <xf numFmtId="1" fontId="29" fillId="0" borderId="0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left" vertical="top" wrapText="1"/>
    </xf>
    <xf numFmtId="1" fontId="8" fillId="0" borderId="0" xfId="0" applyNumberFormat="1" applyFont="1" applyAlignment="1">
      <alignment horizontal="center"/>
    </xf>
    <xf numFmtId="1" fontId="8" fillId="0" borderId="11" xfId="0" applyNumberFormat="1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1" fontId="6" fillId="0" borderId="17" xfId="0" applyNumberFormat="1" applyFont="1" applyFill="1" applyBorder="1" applyAlignment="1">
      <alignment horizontal="left" vertical="top" wrapText="1"/>
    </xf>
    <xf numFmtId="1" fontId="6" fillId="0" borderId="18" xfId="0" applyNumberFormat="1" applyFont="1" applyFill="1" applyBorder="1" applyAlignment="1">
      <alignment horizontal="left" vertical="top" wrapText="1"/>
    </xf>
    <xf numFmtId="1" fontId="6" fillId="0" borderId="17" xfId="0" applyNumberFormat="1" applyFont="1" applyFill="1" applyBorder="1" applyAlignment="1">
      <alignment horizontal="right" vertical="top" wrapText="1"/>
    </xf>
    <xf numFmtId="1" fontId="6" fillId="0" borderId="18" xfId="0" applyNumberFormat="1" applyFont="1" applyFill="1" applyBorder="1" applyAlignment="1">
      <alignment horizontal="right" vertical="top" wrapText="1"/>
    </xf>
    <xf numFmtId="0" fontId="31" fillId="0" borderId="0" xfId="0" applyFont="1" applyAlignment="1">
      <alignment horizontal="center"/>
    </xf>
    <xf numFmtId="49" fontId="31" fillId="0" borderId="11" xfId="0" applyNumberFormat="1" applyFont="1" applyBorder="1" applyAlignment="1">
      <alignment horizontal="center" vertical="center" wrapText="1"/>
    </xf>
    <xf numFmtId="49" fontId="31" fillId="0" borderId="12" xfId="0" applyNumberFormat="1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/>
    </xf>
    <xf numFmtId="0" fontId="33" fillId="0" borderId="4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29" fillId="0" borderId="10" xfId="0" applyFont="1" applyBorder="1" applyAlignment="1">
      <alignment horizontal="justify" vertical="top" wrapText="1"/>
    </xf>
    <xf numFmtId="0" fontId="30" fillId="0" borderId="17" xfId="0" applyFont="1" applyBorder="1" applyAlignment="1"/>
    <xf numFmtId="0" fontId="30" fillId="0" borderId="18" xfId="0" applyFont="1" applyBorder="1" applyAlignment="1"/>
    <xf numFmtId="1" fontId="9" fillId="0" borderId="13" xfId="0" applyNumberFormat="1" applyFont="1" applyBorder="1" applyAlignment="1">
      <alignment horizontal="right" vertical="center" wrapText="1"/>
    </xf>
    <xf numFmtId="1" fontId="9" fillId="0" borderId="14" xfId="0" applyNumberFormat="1" applyFont="1" applyBorder="1" applyAlignment="1">
      <alignment horizontal="right" vertical="center" wrapText="1"/>
    </xf>
    <xf numFmtId="0" fontId="6" fillId="0" borderId="17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top" wrapText="1"/>
    </xf>
    <xf numFmtId="1" fontId="24" fillId="0" borderId="17" xfId="0" applyNumberFormat="1" applyFont="1" applyFill="1" applyBorder="1" applyAlignment="1">
      <alignment horizontal="right" vertical="top" wrapText="1"/>
    </xf>
    <xf numFmtId="1" fontId="24" fillId="0" borderId="18" xfId="0" applyNumberFormat="1" applyFont="1" applyFill="1" applyBorder="1" applyAlignment="1">
      <alignment horizontal="right" vertical="top" wrapText="1"/>
    </xf>
    <xf numFmtId="1" fontId="24" fillId="0" borderId="17" xfId="0" applyNumberFormat="1" applyFont="1" applyFill="1" applyBorder="1" applyAlignment="1">
      <alignment vertical="top" wrapText="1"/>
    </xf>
    <xf numFmtId="1" fontId="24" fillId="0" borderId="18" xfId="0" applyNumberFormat="1" applyFont="1" applyFill="1" applyBorder="1" applyAlignment="1">
      <alignment vertical="top" wrapText="1"/>
    </xf>
    <xf numFmtId="49" fontId="17" fillId="0" borderId="11" xfId="0" applyNumberFormat="1" applyFont="1" applyBorder="1" applyAlignment="1">
      <alignment horizontal="left" vertical="top" wrapText="1"/>
    </xf>
    <xf numFmtId="49" fontId="17" fillId="0" borderId="12" xfId="0" applyNumberFormat="1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</cellXfs>
  <cellStyles count="15">
    <cellStyle name="F6" xfId="1"/>
    <cellStyle name="F7" xfId="2"/>
    <cellStyle name="pNormal" xfId="3"/>
    <cellStyle name="pUnit" xfId="4"/>
    <cellStyle name="Денежный 2" xfId="9"/>
    <cellStyle name="Денежный 3" xfId="8"/>
    <cellStyle name="Обычный" xfId="0" builtinId="0"/>
    <cellStyle name="Обычный 2" xfId="10"/>
    <cellStyle name="Обычный 3" xfId="7"/>
    <cellStyle name="ТЕКСТ" xfId="5"/>
    <cellStyle name="Финансовый" xfId="6" builtinId="3"/>
    <cellStyle name="Финансовый 2" xfId="12"/>
    <cellStyle name="Финансовый 2 2" xfId="13"/>
    <cellStyle name="Финансовый 3" xfId="14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topLeftCell="A28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38" customWidth="1"/>
    <col min="5" max="5" width="10.28515625" style="38" customWidth="1"/>
    <col min="6" max="6" width="9.85546875" style="38" customWidth="1"/>
    <col min="7" max="7" width="11.85546875" style="38" customWidth="1"/>
    <col min="8" max="13" width="8.85546875" style="38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3" ht="15.75" x14ac:dyDescent="0.25">
      <c r="A1" s="257" t="s">
        <v>7</v>
      </c>
      <c r="B1" s="257"/>
      <c r="C1" s="257"/>
      <c r="D1" s="257"/>
      <c r="E1" s="257"/>
      <c r="F1" s="257"/>
      <c r="G1" s="34"/>
    </row>
    <row r="2" spans="1:13" ht="15.75" thickBot="1" x14ac:dyDescent="0.3">
      <c r="A2" s="69" t="s">
        <v>55</v>
      </c>
      <c r="B2" s="1"/>
      <c r="C2" s="34"/>
      <c r="D2" s="34"/>
      <c r="E2" s="34"/>
      <c r="F2" s="34"/>
      <c r="G2" s="34"/>
    </row>
    <row r="3" spans="1:13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3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3" s="43" customFormat="1" ht="37.35" customHeight="1" x14ac:dyDescent="0.2">
      <c r="A5" s="41" t="s">
        <v>42</v>
      </c>
      <c r="B5" s="49" t="s">
        <v>0</v>
      </c>
      <c r="C5" s="101">
        <v>22</v>
      </c>
      <c r="D5" s="101">
        <v>22</v>
      </c>
      <c r="E5" s="101">
        <v>22</v>
      </c>
      <c r="F5" s="101">
        <v>22</v>
      </c>
      <c r="G5" s="101">
        <v>22</v>
      </c>
      <c r="H5" s="53"/>
      <c r="I5" s="53"/>
      <c r="J5" s="53"/>
      <c r="K5" s="53"/>
      <c r="L5" s="53"/>
      <c r="M5" s="53"/>
    </row>
    <row r="6" spans="1:13" s="43" customFormat="1" ht="27.75" customHeight="1" x14ac:dyDescent="0.2">
      <c r="A6" s="41" t="s">
        <v>16</v>
      </c>
      <c r="B6" s="42" t="s">
        <v>17</v>
      </c>
      <c r="C6" s="96">
        <v>68</v>
      </c>
      <c r="D6" s="96">
        <v>68</v>
      </c>
      <c r="E6" s="96">
        <v>70</v>
      </c>
      <c r="F6" s="96">
        <v>70</v>
      </c>
      <c r="G6" s="96">
        <v>70</v>
      </c>
      <c r="H6" s="92"/>
      <c r="I6" s="92"/>
      <c r="J6" s="53"/>
      <c r="K6" s="53"/>
      <c r="L6" s="53"/>
      <c r="M6" s="53"/>
    </row>
    <row r="7" spans="1:13" s="43" customFormat="1" ht="22.7" customHeight="1" x14ac:dyDescent="0.2">
      <c r="A7" s="41" t="s">
        <v>18</v>
      </c>
      <c r="B7" s="42" t="s">
        <v>3</v>
      </c>
      <c r="C7" s="97">
        <f>C10+C11+C17+C21+C20+C19</f>
        <v>129111</v>
      </c>
      <c r="D7" s="97">
        <f t="shared" ref="D7:G7" si="0">D10+D11+D17+D21+D20+D19</f>
        <v>134634.106</v>
      </c>
      <c r="E7" s="97">
        <f t="shared" si="0"/>
        <v>139340.45387999999</v>
      </c>
      <c r="F7" s="97">
        <f t="shared" si="0"/>
        <v>148489.0243814</v>
      </c>
      <c r="G7" s="97">
        <f t="shared" si="0"/>
        <v>154409.20289993798</v>
      </c>
      <c r="H7" s="53"/>
      <c r="I7" s="53"/>
      <c r="J7" s="53"/>
      <c r="K7" s="53"/>
      <c r="L7" s="53"/>
      <c r="M7" s="53"/>
    </row>
    <row r="8" spans="1:13" s="43" customFormat="1" ht="15.75" customHeight="1" x14ac:dyDescent="0.2">
      <c r="A8" s="48" t="s">
        <v>23</v>
      </c>
      <c r="B8" s="42" t="s">
        <v>1</v>
      </c>
      <c r="C8" s="98"/>
      <c r="D8" s="98"/>
      <c r="E8" s="98"/>
      <c r="F8" s="98"/>
      <c r="G8" s="97"/>
      <c r="H8" s="53"/>
      <c r="I8" s="53"/>
      <c r="J8" s="53"/>
      <c r="K8" s="53"/>
      <c r="L8" s="53"/>
      <c r="M8" s="53"/>
    </row>
    <row r="9" spans="1:13" s="43" customFormat="1" ht="15" x14ac:dyDescent="0.2">
      <c r="A9" s="47" t="s">
        <v>13</v>
      </c>
      <c r="B9" s="42"/>
      <c r="C9" s="98"/>
      <c r="D9" s="98"/>
      <c r="E9" s="98"/>
      <c r="F9" s="98"/>
      <c r="G9" s="97"/>
      <c r="H9" s="53"/>
      <c r="I9" s="53"/>
      <c r="J9" s="53"/>
      <c r="K9" s="53"/>
      <c r="L9" s="53"/>
      <c r="M9" s="53"/>
    </row>
    <row r="10" spans="1:13" s="43" customFormat="1" ht="16.5" customHeight="1" x14ac:dyDescent="0.2">
      <c r="A10" s="47" t="s">
        <v>30</v>
      </c>
      <c r="B10" s="42" t="s">
        <v>3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53"/>
      <c r="I10" s="53"/>
      <c r="J10" s="53"/>
      <c r="K10" s="53"/>
      <c r="L10" s="53"/>
      <c r="M10" s="53"/>
    </row>
    <row r="11" spans="1:13" s="43" customFormat="1" ht="15.75" customHeight="1" x14ac:dyDescent="0.2">
      <c r="A11" s="47" t="s">
        <v>31</v>
      </c>
      <c r="B11" s="42" t="s">
        <v>3</v>
      </c>
      <c r="C11" s="97">
        <f>C13+C15+C14</f>
        <v>56989</v>
      </c>
      <c r="D11" s="97">
        <f t="shared" ref="D11:G11" si="1">D13+D15+D14</f>
        <v>61211</v>
      </c>
      <c r="E11" s="97">
        <f t="shared" si="1"/>
        <v>62900</v>
      </c>
      <c r="F11" s="97">
        <f t="shared" si="1"/>
        <v>69785</v>
      </c>
      <c r="G11" s="97">
        <f t="shared" si="1"/>
        <v>72187</v>
      </c>
      <c r="H11" s="102"/>
      <c r="I11" s="53"/>
      <c r="J11" s="53"/>
      <c r="K11" s="53"/>
      <c r="L11" s="53"/>
      <c r="M11" s="53"/>
    </row>
    <row r="12" spans="1:13" s="43" customFormat="1" ht="15" x14ac:dyDescent="0.2">
      <c r="A12" s="47" t="s">
        <v>4</v>
      </c>
      <c r="B12" s="42"/>
      <c r="C12" s="98"/>
      <c r="D12" s="98"/>
      <c r="E12" s="98"/>
      <c r="F12" s="98"/>
      <c r="G12" s="97"/>
      <c r="H12" s="102"/>
      <c r="I12" s="53"/>
      <c r="J12" s="53"/>
      <c r="K12" s="53"/>
      <c r="L12" s="53"/>
      <c r="M12" s="53"/>
    </row>
    <row r="13" spans="1:13" s="43" customFormat="1" ht="15" customHeight="1" x14ac:dyDescent="0.2">
      <c r="A13" s="47" t="s">
        <v>32</v>
      </c>
      <c r="B13" s="42" t="s">
        <v>3</v>
      </c>
      <c r="C13" s="95">
        <v>0</v>
      </c>
      <c r="D13" s="95">
        <v>0</v>
      </c>
      <c r="E13" s="95">
        <v>0</v>
      </c>
      <c r="F13" s="95">
        <v>0</v>
      </c>
      <c r="G13" s="95">
        <v>0</v>
      </c>
      <c r="H13" s="102"/>
      <c r="I13" s="53"/>
      <c r="J13" s="53"/>
      <c r="K13" s="53"/>
      <c r="L13" s="53"/>
      <c r="M13" s="53"/>
    </row>
    <row r="14" spans="1:13" s="43" customFormat="1" ht="15.75" customHeight="1" x14ac:dyDescent="0.2">
      <c r="A14" s="47" t="s">
        <v>33</v>
      </c>
      <c r="B14" s="42" t="s">
        <v>3</v>
      </c>
      <c r="C14" s="94">
        <v>56989</v>
      </c>
      <c r="D14" s="94">
        <v>61211</v>
      </c>
      <c r="E14" s="94">
        <v>62900</v>
      </c>
      <c r="F14" s="94">
        <v>69785</v>
      </c>
      <c r="G14" s="94">
        <v>72187</v>
      </c>
      <c r="H14" s="102"/>
      <c r="I14" s="53"/>
      <c r="J14" s="53"/>
      <c r="K14" s="53"/>
      <c r="L14" s="53"/>
      <c r="M14" s="53"/>
    </row>
    <row r="15" spans="1:13" s="43" customFormat="1" ht="28.9" customHeight="1" x14ac:dyDescent="0.2">
      <c r="A15" s="47" t="s">
        <v>34</v>
      </c>
      <c r="B15" s="42" t="s">
        <v>3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 s="102"/>
      <c r="I15" s="53"/>
      <c r="J15" s="53"/>
      <c r="K15" s="53"/>
      <c r="L15" s="53"/>
      <c r="M15" s="53"/>
    </row>
    <row r="16" spans="1:13" s="43" customFormat="1" ht="30.2" customHeight="1" x14ac:dyDescent="0.2">
      <c r="A16" s="47" t="s">
        <v>35</v>
      </c>
      <c r="B16" s="42" t="s">
        <v>3</v>
      </c>
      <c r="C16" s="97"/>
      <c r="D16" s="97"/>
      <c r="E16" s="97"/>
      <c r="F16" s="97"/>
      <c r="G16" s="97"/>
      <c r="H16" s="53"/>
      <c r="I16" s="53"/>
      <c r="J16" s="53"/>
      <c r="K16" s="53"/>
      <c r="L16" s="53"/>
      <c r="M16" s="53"/>
    </row>
    <row r="17" spans="1:13" s="43" customFormat="1" ht="13.7" customHeight="1" x14ac:dyDescent="0.2">
      <c r="A17" s="47" t="s">
        <v>14</v>
      </c>
      <c r="B17" s="42" t="s">
        <v>3</v>
      </c>
      <c r="C17" s="94">
        <v>1988</v>
      </c>
      <c r="D17" s="94">
        <v>2023.7840000000001</v>
      </c>
      <c r="E17" s="94">
        <v>2200</v>
      </c>
      <c r="F17" s="94">
        <v>2244</v>
      </c>
      <c r="G17" s="94">
        <v>2344.98</v>
      </c>
      <c r="H17" s="53"/>
      <c r="I17" s="53"/>
      <c r="J17" s="53"/>
      <c r="K17" s="53"/>
      <c r="L17" s="53"/>
      <c r="M17" s="53"/>
    </row>
    <row r="18" spans="1:13" s="43" customFormat="1" ht="17.45" customHeight="1" x14ac:dyDescent="0.2">
      <c r="A18" s="47" t="s">
        <v>36</v>
      </c>
      <c r="B18" s="42" t="s">
        <v>3</v>
      </c>
      <c r="C18" s="98"/>
      <c r="D18" s="98"/>
      <c r="E18" s="98"/>
      <c r="F18" s="98"/>
      <c r="G18" s="97"/>
      <c r="H18" s="53"/>
      <c r="I18" s="53"/>
      <c r="J18" s="53"/>
      <c r="K18" s="53"/>
      <c r="L18" s="53"/>
      <c r="M18" s="53"/>
    </row>
    <row r="19" spans="1:13" s="43" customFormat="1" ht="13.7" customHeight="1" x14ac:dyDescent="0.2">
      <c r="A19" s="47" t="s">
        <v>37</v>
      </c>
      <c r="B19" s="42" t="s">
        <v>3</v>
      </c>
      <c r="C19" s="97">
        <v>68679</v>
      </c>
      <c r="D19" s="97">
        <v>69915.221999999994</v>
      </c>
      <c r="E19" s="97">
        <v>72711.830879999994</v>
      </c>
      <c r="F19" s="97">
        <v>74893.185806399997</v>
      </c>
      <c r="G19" s="97">
        <v>78263.379167687992</v>
      </c>
      <c r="H19" s="53"/>
      <c r="I19" s="53"/>
      <c r="J19" s="53"/>
      <c r="K19" s="53"/>
      <c r="L19" s="53"/>
      <c r="M19" s="53"/>
    </row>
    <row r="20" spans="1:13" s="43" customFormat="1" ht="18.75" customHeight="1" x14ac:dyDescent="0.2">
      <c r="A20" s="47" t="s">
        <v>38</v>
      </c>
      <c r="B20" s="42" t="s">
        <v>3</v>
      </c>
      <c r="C20" s="97"/>
      <c r="D20" s="97"/>
      <c r="E20" s="97"/>
      <c r="F20" s="97"/>
      <c r="G20" s="97"/>
      <c r="H20" s="53"/>
      <c r="I20" s="53"/>
      <c r="J20" s="53"/>
      <c r="K20" s="53"/>
      <c r="L20" s="53"/>
      <c r="M20" s="53"/>
    </row>
    <row r="21" spans="1:13" s="43" customFormat="1" ht="12.75" customHeight="1" x14ac:dyDescent="0.2">
      <c r="A21" s="47" t="s">
        <v>15</v>
      </c>
      <c r="B21" s="42" t="s">
        <v>3</v>
      </c>
      <c r="C21" s="95">
        <v>1455</v>
      </c>
      <c r="D21" s="95">
        <v>1484.1000000000001</v>
      </c>
      <c r="E21" s="95">
        <v>1528.6230000000003</v>
      </c>
      <c r="F21" s="95">
        <v>1566.8385750000002</v>
      </c>
      <c r="G21" s="95">
        <v>1613.8437322500004</v>
      </c>
      <c r="H21" s="53"/>
      <c r="I21" s="53"/>
      <c r="J21" s="53"/>
      <c r="K21" s="53"/>
      <c r="L21" s="53"/>
      <c r="M21" s="53"/>
    </row>
    <row r="22" spans="1:13" s="43" customFormat="1" ht="21.2" customHeight="1" x14ac:dyDescent="0.2">
      <c r="A22" s="41" t="s">
        <v>19</v>
      </c>
      <c r="B22" s="42" t="s">
        <v>3</v>
      </c>
      <c r="C22" s="97">
        <f>C28+C31</f>
        <v>105092</v>
      </c>
      <c r="D22" s="97">
        <f t="shared" ref="D22:G22" si="2">D28+D31</f>
        <v>109806.155</v>
      </c>
      <c r="E22" s="97">
        <f t="shared" si="2"/>
        <v>114967.044285</v>
      </c>
      <c r="F22" s="97">
        <f t="shared" si="2"/>
        <v>120140.56127782496</v>
      </c>
      <c r="G22" s="97">
        <f t="shared" si="2"/>
        <v>126147.58934171623</v>
      </c>
      <c r="H22" s="53"/>
      <c r="I22" s="53"/>
      <c r="J22" s="53"/>
      <c r="K22" s="53"/>
      <c r="L22" s="53"/>
      <c r="M22" s="53"/>
    </row>
    <row r="23" spans="1:13" s="43" customFormat="1" ht="14.25" customHeight="1" x14ac:dyDescent="0.2">
      <c r="A23" s="47" t="s">
        <v>24</v>
      </c>
      <c r="B23" s="42" t="s">
        <v>1</v>
      </c>
      <c r="C23" s="97"/>
      <c r="D23" s="97"/>
      <c r="E23" s="97"/>
      <c r="F23" s="97"/>
      <c r="G23" s="97"/>
      <c r="H23" s="53"/>
      <c r="I23" s="53"/>
      <c r="J23" s="53"/>
      <c r="K23" s="53"/>
      <c r="L23" s="53"/>
      <c r="M23" s="53"/>
    </row>
    <row r="24" spans="1:13" s="43" customFormat="1" ht="18" customHeight="1" x14ac:dyDescent="0.2">
      <c r="A24" s="47" t="s">
        <v>13</v>
      </c>
      <c r="B24" s="42"/>
      <c r="C24" s="97"/>
      <c r="D24" s="97"/>
      <c r="E24" s="97"/>
      <c r="F24" s="97"/>
      <c r="G24" s="97"/>
      <c r="H24" s="53"/>
      <c r="I24" s="53"/>
      <c r="J24" s="53"/>
      <c r="K24" s="53"/>
      <c r="L24" s="53"/>
      <c r="M24" s="53"/>
    </row>
    <row r="25" spans="1:13" s="43" customFormat="1" ht="18" customHeight="1" x14ac:dyDescent="0.2">
      <c r="A25" s="47" t="s">
        <v>30</v>
      </c>
      <c r="B25" s="42" t="s">
        <v>3</v>
      </c>
      <c r="C25" s="97"/>
      <c r="D25" s="97"/>
      <c r="E25" s="97"/>
      <c r="F25" s="97"/>
      <c r="G25" s="97"/>
      <c r="H25" s="53"/>
      <c r="I25" s="53"/>
      <c r="J25" s="53"/>
      <c r="K25" s="53"/>
      <c r="L25" s="53"/>
      <c r="M25" s="53"/>
    </row>
    <row r="26" spans="1:13" s="43" customFormat="1" ht="18" customHeight="1" x14ac:dyDescent="0.2">
      <c r="A26" s="47" t="s">
        <v>31</v>
      </c>
      <c r="B26" s="42" t="s">
        <v>3</v>
      </c>
      <c r="C26" s="99"/>
      <c r="D26" s="99"/>
      <c r="E26" s="99"/>
      <c r="F26" s="99"/>
      <c r="G26" s="99"/>
      <c r="H26" s="53"/>
      <c r="I26" s="53"/>
      <c r="J26" s="53"/>
      <c r="K26" s="53"/>
      <c r="L26" s="53"/>
      <c r="M26" s="53"/>
    </row>
    <row r="27" spans="1:13" s="43" customFormat="1" ht="13.7" customHeight="1" x14ac:dyDescent="0.2">
      <c r="A27" s="47" t="s">
        <v>14</v>
      </c>
      <c r="B27" s="42" t="s">
        <v>3</v>
      </c>
      <c r="C27" s="99"/>
      <c r="D27" s="99"/>
      <c r="E27" s="99"/>
      <c r="F27" s="99"/>
      <c r="G27" s="99"/>
      <c r="H27" s="53"/>
      <c r="I27" s="53"/>
      <c r="J27" s="53"/>
      <c r="K27" s="53"/>
      <c r="L27" s="53"/>
      <c r="M27" s="53"/>
    </row>
    <row r="28" spans="1:13" s="43" customFormat="1" ht="15.75" customHeight="1" x14ac:dyDescent="0.2">
      <c r="A28" s="47" t="s">
        <v>36</v>
      </c>
      <c r="B28" s="42" t="s">
        <v>3</v>
      </c>
      <c r="C28" s="99">
        <v>105092</v>
      </c>
      <c r="D28" s="99">
        <v>109806.155</v>
      </c>
      <c r="E28" s="99">
        <v>114967.044285</v>
      </c>
      <c r="F28" s="99">
        <v>120140.56127782496</v>
      </c>
      <c r="G28" s="99">
        <v>126147.58934171623</v>
      </c>
      <c r="H28" s="53"/>
      <c r="I28" s="53"/>
      <c r="J28" s="53"/>
      <c r="K28" s="53"/>
      <c r="L28" s="53"/>
      <c r="M28" s="53"/>
    </row>
    <row r="29" spans="1:13" s="43" customFormat="1" ht="17.45" customHeight="1" x14ac:dyDescent="0.2">
      <c r="A29" s="47" t="s">
        <v>37</v>
      </c>
      <c r="B29" s="42" t="s">
        <v>3</v>
      </c>
      <c r="C29" s="99"/>
      <c r="D29" s="99"/>
      <c r="E29" s="99"/>
      <c r="F29" s="99"/>
      <c r="G29" s="99"/>
      <c r="H29" s="53"/>
      <c r="I29" s="53"/>
      <c r="J29" s="53"/>
      <c r="K29" s="53"/>
      <c r="L29" s="53"/>
      <c r="M29" s="53"/>
    </row>
    <row r="30" spans="1:13" s="43" customFormat="1" ht="17.45" customHeight="1" x14ac:dyDescent="0.2">
      <c r="A30" s="47" t="s">
        <v>38</v>
      </c>
      <c r="B30" s="42" t="s">
        <v>3</v>
      </c>
      <c r="C30" s="99"/>
      <c r="D30" s="99"/>
      <c r="E30" s="99"/>
      <c r="F30" s="99"/>
      <c r="G30" s="99"/>
      <c r="H30" s="53"/>
      <c r="I30" s="53"/>
      <c r="J30" s="53"/>
      <c r="K30" s="53"/>
      <c r="L30" s="53"/>
      <c r="M30" s="53"/>
    </row>
    <row r="31" spans="1:13" s="43" customFormat="1" ht="15" customHeight="1" x14ac:dyDescent="0.2">
      <c r="A31" s="47" t="s">
        <v>15</v>
      </c>
      <c r="B31" s="42" t="s">
        <v>3</v>
      </c>
      <c r="C31" s="99">
        <v>0</v>
      </c>
      <c r="D31" s="99">
        <v>0</v>
      </c>
      <c r="E31" s="99">
        <v>0</v>
      </c>
      <c r="F31" s="99">
        <v>0</v>
      </c>
      <c r="G31" s="99">
        <v>0</v>
      </c>
      <c r="H31" s="53"/>
      <c r="I31" s="53"/>
      <c r="J31" s="53"/>
      <c r="K31" s="53"/>
      <c r="L31" s="53"/>
      <c r="M31" s="53"/>
    </row>
    <row r="32" spans="1:13" s="43" customFormat="1" ht="21.2" customHeight="1" x14ac:dyDescent="0.2">
      <c r="A32" s="41" t="s">
        <v>20</v>
      </c>
      <c r="B32" s="42" t="s">
        <v>3</v>
      </c>
      <c r="C32" s="99">
        <f>C35+C36+C42+C43+C46+C44+C45</f>
        <v>234203</v>
      </c>
      <c r="D32" s="99">
        <f t="shared" ref="D32:G32" si="3">D35+D36+D42+D43+D46+D44+D45</f>
        <v>244440.261</v>
      </c>
      <c r="E32" s="99">
        <f t="shared" si="3"/>
        <v>254307.498165</v>
      </c>
      <c r="F32" s="99">
        <f t="shared" si="3"/>
        <v>268629.58565922501</v>
      </c>
      <c r="G32" s="99">
        <f t="shared" si="3"/>
        <v>280556.79224165424</v>
      </c>
      <c r="H32" s="53"/>
      <c r="I32" s="53"/>
      <c r="J32" s="53"/>
      <c r="K32" s="53"/>
      <c r="L32" s="53"/>
      <c r="M32" s="53"/>
    </row>
    <row r="33" spans="1:13" ht="18.75" customHeight="1" x14ac:dyDescent="0.2">
      <c r="A33" s="7" t="s">
        <v>25</v>
      </c>
      <c r="B33" s="6" t="s">
        <v>1</v>
      </c>
      <c r="C33" s="99"/>
      <c r="D33" s="99"/>
      <c r="E33" s="99"/>
      <c r="F33" s="99"/>
      <c r="G33" s="99"/>
    </row>
    <row r="34" spans="1:13" ht="16.5" customHeight="1" x14ac:dyDescent="0.2">
      <c r="A34" s="7" t="s">
        <v>13</v>
      </c>
      <c r="B34" s="6"/>
      <c r="C34" s="99"/>
      <c r="D34" s="99"/>
      <c r="E34" s="99"/>
      <c r="F34" s="99"/>
      <c r="G34" s="99"/>
    </row>
    <row r="35" spans="1:13" s="43" customFormat="1" ht="17.45" customHeight="1" x14ac:dyDescent="0.2">
      <c r="A35" s="47" t="s">
        <v>30</v>
      </c>
      <c r="B35" s="42" t="s">
        <v>3</v>
      </c>
      <c r="C35" s="99">
        <f>C10</f>
        <v>0</v>
      </c>
      <c r="D35" s="99">
        <f t="shared" ref="D35:G35" si="4">D10</f>
        <v>0</v>
      </c>
      <c r="E35" s="99">
        <f t="shared" si="4"/>
        <v>0</v>
      </c>
      <c r="F35" s="99">
        <f t="shared" si="4"/>
        <v>0</v>
      </c>
      <c r="G35" s="99">
        <f t="shared" si="4"/>
        <v>0</v>
      </c>
      <c r="H35" s="53"/>
      <c r="I35" s="53"/>
      <c r="J35" s="53"/>
      <c r="K35" s="53"/>
      <c r="L35" s="53"/>
      <c r="M35" s="53"/>
    </row>
    <row r="36" spans="1:13" ht="17.45" customHeight="1" x14ac:dyDescent="0.2">
      <c r="A36" s="7" t="s">
        <v>31</v>
      </c>
      <c r="B36" s="6" t="s">
        <v>3</v>
      </c>
      <c r="C36" s="99">
        <f>C38+C39+C40</f>
        <v>56989</v>
      </c>
      <c r="D36" s="99">
        <f t="shared" ref="D36:G36" si="5">D38+D39+D40</f>
        <v>61211</v>
      </c>
      <c r="E36" s="99">
        <f t="shared" si="5"/>
        <v>62900</v>
      </c>
      <c r="F36" s="99">
        <f t="shared" si="5"/>
        <v>69785</v>
      </c>
      <c r="G36" s="99">
        <f t="shared" si="5"/>
        <v>72187</v>
      </c>
    </row>
    <row r="37" spans="1:13" x14ac:dyDescent="0.2">
      <c r="A37" s="7" t="s">
        <v>4</v>
      </c>
      <c r="B37" s="6"/>
      <c r="C37" s="99"/>
      <c r="D37" s="99"/>
      <c r="E37" s="99"/>
      <c r="F37" s="99"/>
      <c r="G37" s="99"/>
    </row>
    <row r="38" spans="1:13" ht="17.45" customHeight="1" x14ac:dyDescent="0.2">
      <c r="A38" s="7" t="s">
        <v>32</v>
      </c>
      <c r="B38" s="6" t="s">
        <v>3</v>
      </c>
      <c r="C38" s="99">
        <f>C13</f>
        <v>0</v>
      </c>
      <c r="D38" s="99">
        <f t="shared" ref="D38:G38" si="6">D13</f>
        <v>0</v>
      </c>
      <c r="E38" s="99">
        <f t="shared" si="6"/>
        <v>0</v>
      </c>
      <c r="F38" s="99">
        <f t="shared" si="6"/>
        <v>0</v>
      </c>
      <c r="G38" s="99">
        <f t="shared" si="6"/>
        <v>0</v>
      </c>
    </row>
    <row r="39" spans="1:13" ht="18" customHeight="1" x14ac:dyDescent="0.2">
      <c r="A39" s="7" t="s">
        <v>33</v>
      </c>
      <c r="B39" s="6" t="s">
        <v>3</v>
      </c>
      <c r="C39" s="99">
        <f>C14+C26</f>
        <v>56989</v>
      </c>
      <c r="D39" s="99">
        <f t="shared" ref="D39:G39" si="7">D14+D26</f>
        <v>61211</v>
      </c>
      <c r="E39" s="99">
        <f t="shared" si="7"/>
        <v>62900</v>
      </c>
      <c r="F39" s="99">
        <f t="shared" si="7"/>
        <v>69785</v>
      </c>
      <c r="G39" s="99">
        <f t="shared" si="7"/>
        <v>72187</v>
      </c>
    </row>
    <row r="40" spans="1:13" ht="27.75" customHeight="1" x14ac:dyDescent="0.2">
      <c r="A40" s="7" t="s">
        <v>34</v>
      </c>
      <c r="B40" s="6" t="s">
        <v>3</v>
      </c>
      <c r="C40" s="99">
        <f>C15</f>
        <v>0</v>
      </c>
      <c r="D40" s="99">
        <f t="shared" ref="D40:G40" si="8">D15</f>
        <v>0</v>
      </c>
      <c r="E40" s="99">
        <f t="shared" si="8"/>
        <v>0</v>
      </c>
      <c r="F40" s="99">
        <f t="shared" si="8"/>
        <v>0</v>
      </c>
      <c r="G40" s="99">
        <f t="shared" si="8"/>
        <v>0</v>
      </c>
    </row>
    <row r="41" spans="1:13" ht="29.45" customHeight="1" x14ac:dyDescent="0.2">
      <c r="A41" s="7" t="s">
        <v>35</v>
      </c>
      <c r="B41" s="6" t="s">
        <v>3</v>
      </c>
      <c r="C41" s="103"/>
      <c r="D41" s="103"/>
      <c r="E41" s="103"/>
      <c r="F41" s="103"/>
      <c r="G41" s="104"/>
    </row>
    <row r="42" spans="1:13" s="87" customFormat="1" ht="18.75" customHeight="1" x14ac:dyDescent="0.2">
      <c r="A42" s="47" t="s">
        <v>14</v>
      </c>
      <c r="B42" s="42" t="s">
        <v>3</v>
      </c>
      <c r="C42" s="100">
        <f>C17</f>
        <v>1988</v>
      </c>
      <c r="D42" s="100">
        <f t="shared" ref="D42:G42" si="9">D17</f>
        <v>2023.7840000000001</v>
      </c>
      <c r="E42" s="100">
        <f t="shared" si="9"/>
        <v>2200</v>
      </c>
      <c r="F42" s="100">
        <f t="shared" si="9"/>
        <v>2244</v>
      </c>
      <c r="G42" s="100">
        <f t="shared" si="9"/>
        <v>2344.98</v>
      </c>
      <c r="H42" s="105"/>
      <c r="I42" s="105"/>
      <c r="J42" s="105"/>
      <c r="K42" s="105"/>
      <c r="L42" s="105"/>
      <c r="M42" s="105"/>
    </row>
    <row r="43" spans="1:13" s="43" customFormat="1" ht="19.5" customHeight="1" x14ac:dyDescent="0.2">
      <c r="A43" s="47" t="s">
        <v>36</v>
      </c>
      <c r="B43" s="42" t="s">
        <v>3</v>
      </c>
      <c r="C43" s="99">
        <f>C28</f>
        <v>105092</v>
      </c>
      <c r="D43" s="99">
        <f t="shared" ref="D43:G43" si="10">D28</f>
        <v>109806.155</v>
      </c>
      <c r="E43" s="99">
        <f t="shared" si="10"/>
        <v>114967.044285</v>
      </c>
      <c r="F43" s="99">
        <f t="shared" si="10"/>
        <v>120140.56127782496</v>
      </c>
      <c r="G43" s="99">
        <f t="shared" si="10"/>
        <v>126147.58934171623</v>
      </c>
      <c r="H43" s="53"/>
      <c r="I43" s="53"/>
      <c r="J43" s="53"/>
      <c r="K43" s="53"/>
      <c r="L43" s="53"/>
      <c r="M43" s="53"/>
    </row>
    <row r="44" spans="1:13" s="43" customFormat="1" ht="15" customHeight="1" x14ac:dyDescent="0.2">
      <c r="A44" s="47" t="s">
        <v>37</v>
      </c>
      <c r="B44" s="42" t="s">
        <v>3</v>
      </c>
      <c r="C44" s="97">
        <f>C19</f>
        <v>68679</v>
      </c>
      <c r="D44" s="97">
        <f t="shared" ref="D44:G44" si="11">D19</f>
        <v>69915.221999999994</v>
      </c>
      <c r="E44" s="97">
        <f t="shared" si="11"/>
        <v>72711.830879999994</v>
      </c>
      <c r="F44" s="97">
        <f t="shared" si="11"/>
        <v>74893.185806399997</v>
      </c>
      <c r="G44" s="97">
        <f t="shared" si="11"/>
        <v>78263.379167687992</v>
      </c>
      <c r="H44" s="53"/>
      <c r="I44" s="53"/>
      <c r="J44" s="53"/>
      <c r="K44" s="53"/>
      <c r="L44" s="53"/>
      <c r="M44" s="53"/>
    </row>
    <row r="45" spans="1:13" s="43" customFormat="1" ht="18" customHeight="1" x14ac:dyDescent="0.2">
      <c r="A45" s="47" t="s">
        <v>38</v>
      </c>
      <c r="B45" s="42" t="s">
        <v>3</v>
      </c>
      <c r="C45" s="99">
        <f>C20</f>
        <v>0</v>
      </c>
      <c r="D45" s="99">
        <f t="shared" ref="D45:G45" si="12">D20</f>
        <v>0</v>
      </c>
      <c r="E45" s="99">
        <f t="shared" si="12"/>
        <v>0</v>
      </c>
      <c r="F45" s="99">
        <f t="shared" si="12"/>
        <v>0</v>
      </c>
      <c r="G45" s="99">
        <f t="shared" si="12"/>
        <v>0</v>
      </c>
      <c r="H45" s="53"/>
      <c r="I45" s="53"/>
      <c r="J45" s="53"/>
      <c r="K45" s="53"/>
      <c r="L45" s="53"/>
      <c r="M45" s="53"/>
    </row>
    <row r="46" spans="1:13" s="43" customFormat="1" ht="16.5" customHeight="1" x14ac:dyDescent="0.2">
      <c r="A46" s="47" t="s">
        <v>15</v>
      </c>
      <c r="B46" s="42" t="s">
        <v>3</v>
      </c>
      <c r="C46" s="99">
        <f>C21</f>
        <v>1455</v>
      </c>
      <c r="D46" s="99">
        <f t="shared" ref="D46:G46" si="13">D21</f>
        <v>1484.1000000000001</v>
      </c>
      <c r="E46" s="99">
        <f t="shared" si="13"/>
        <v>1528.6230000000003</v>
      </c>
      <c r="F46" s="99">
        <f t="shared" si="13"/>
        <v>1566.8385750000002</v>
      </c>
      <c r="G46" s="99">
        <f t="shared" si="13"/>
        <v>1613.8437322500004</v>
      </c>
      <c r="H46" s="53"/>
      <c r="I46" s="53"/>
      <c r="J46" s="53"/>
      <c r="K46" s="53"/>
      <c r="L46" s="53"/>
      <c r="M46" s="53"/>
    </row>
    <row r="47" spans="1:13" s="90" customFormat="1" ht="18" customHeight="1" x14ac:dyDescent="0.2">
      <c r="A47" s="88" t="s">
        <v>21</v>
      </c>
      <c r="B47" s="89" t="s">
        <v>53</v>
      </c>
      <c r="C47" s="106"/>
      <c r="D47" s="106"/>
      <c r="E47" s="106"/>
      <c r="F47" s="106"/>
      <c r="G47" s="107"/>
      <c r="H47" s="108"/>
      <c r="I47" s="108"/>
      <c r="J47" s="108"/>
      <c r="K47" s="108"/>
      <c r="L47" s="108"/>
      <c r="M47" s="108"/>
    </row>
    <row r="48" spans="1:13" s="43" customFormat="1" ht="18" customHeight="1" x14ac:dyDescent="0.2">
      <c r="A48" s="47"/>
      <c r="B48" s="42"/>
      <c r="C48" s="57"/>
      <c r="D48" s="57"/>
      <c r="E48" s="57"/>
      <c r="F48" s="57"/>
      <c r="G48" s="52"/>
      <c r="H48" s="53"/>
      <c r="I48" s="53"/>
      <c r="J48" s="53"/>
      <c r="K48" s="53"/>
      <c r="L48" s="53"/>
      <c r="M48" s="53"/>
    </row>
    <row r="49" spans="1:13" s="43" customFormat="1" ht="23.25" customHeight="1" x14ac:dyDescent="0.2">
      <c r="A49" s="41" t="s">
        <v>22</v>
      </c>
      <c r="B49" s="42" t="s">
        <v>2</v>
      </c>
      <c r="C49" s="82"/>
      <c r="D49" s="82"/>
      <c r="E49" s="82"/>
      <c r="F49" s="91"/>
      <c r="G49" s="82"/>
      <c r="H49" s="109"/>
      <c r="I49" s="53"/>
      <c r="J49" s="53"/>
      <c r="K49" s="53"/>
      <c r="L49" s="53"/>
      <c r="M49" s="53"/>
    </row>
    <row r="50" spans="1:13" ht="17.45" customHeight="1" x14ac:dyDescent="0.2">
      <c r="A50" s="10" t="s">
        <v>5</v>
      </c>
      <c r="B50" s="11"/>
      <c r="C50" s="110"/>
      <c r="D50" s="111" t="s">
        <v>6</v>
      </c>
      <c r="E50" s="112"/>
      <c r="F50" s="265" t="s">
        <v>29</v>
      </c>
      <c r="G50" s="265"/>
      <c r="H50" s="113"/>
    </row>
    <row r="51" spans="1:13" ht="21.75" customHeight="1" x14ac:dyDescent="0.2">
      <c r="A51" s="12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A16" zoomScale="82" zoomScaleNormal="82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134" customWidth="1"/>
    <col min="5" max="5" width="10.28515625" style="134" customWidth="1"/>
    <col min="6" max="6" width="9.85546875" style="134" customWidth="1"/>
    <col min="7" max="7" width="11.85546875" style="134" customWidth="1"/>
    <col min="8" max="12" width="8.85546875" style="134"/>
    <col min="13" max="16" width="8.85546875" style="38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6" ht="15.75" x14ac:dyDescent="0.25">
      <c r="A1" s="257" t="s">
        <v>7</v>
      </c>
      <c r="B1" s="257"/>
      <c r="C1" s="257"/>
      <c r="D1" s="257"/>
      <c r="E1" s="257"/>
      <c r="F1" s="257"/>
      <c r="G1" s="133"/>
    </row>
    <row r="2" spans="1:16" ht="15.75" thickBot="1" x14ac:dyDescent="0.3">
      <c r="A2" s="69" t="s">
        <v>68</v>
      </c>
      <c r="B2" s="1"/>
      <c r="C2" s="133"/>
      <c r="D2" s="133"/>
      <c r="E2" s="133"/>
      <c r="F2" s="133"/>
      <c r="G2" s="133"/>
    </row>
    <row r="3" spans="1:16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6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6" s="43" customFormat="1" ht="29.25" customHeight="1" x14ac:dyDescent="0.2">
      <c r="A5" s="41" t="s">
        <v>48</v>
      </c>
      <c r="B5" s="49" t="s">
        <v>0</v>
      </c>
      <c r="C5" s="124">
        <v>23</v>
      </c>
      <c r="D5" s="124">
        <v>23</v>
      </c>
      <c r="E5" s="124">
        <v>23</v>
      </c>
      <c r="F5" s="124">
        <v>23</v>
      </c>
      <c r="G5" s="124">
        <v>23</v>
      </c>
      <c r="H5" s="135"/>
      <c r="I5" s="135"/>
      <c r="J5" s="135"/>
      <c r="K5" s="135"/>
      <c r="L5" s="135"/>
      <c r="M5" s="53"/>
      <c r="N5" s="53"/>
      <c r="O5" s="53"/>
      <c r="P5" s="53"/>
    </row>
    <row r="6" spans="1:16" s="43" customFormat="1" ht="27.75" customHeight="1" x14ac:dyDescent="0.2">
      <c r="A6" s="41" t="s">
        <v>16</v>
      </c>
      <c r="B6" s="42" t="s">
        <v>17</v>
      </c>
      <c r="C6" s="125">
        <v>71</v>
      </c>
      <c r="D6" s="125">
        <v>71</v>
      </c>
      <c r="E6" s="125">
        <v>75</v>
      </c>
      <c r="F6" s="125">
        <v>75</v>
      </c>
      <c r="G6" s="125">
        <v>75</v>
      </c>
      <c r="H6" s="135"/>
      <c r="I6" s="135"/>
      <c r="J6" s="135"/>
      <c r="K6" s="135"/>
      <c r="L6" s="135"/>
      <c r="M6" s="53"/>
      <c r="N6" s="53"/>
      <c r="O6" s="53"/>
      <c r="P6" s="53"/>
    </row>
    <row r="7" spans="1:16" s="43" customFormat="1" ht="22.7" customHeight="1" x14ac:dyDescent="0.2">
      <c r="A7" s="41" t="s">
        <v>18</v>
      </c>
      <c r="B7" s="42" t="s">
        <v>3</v>
      </c>
      <c r="C7" s="99">
        <f>C10+C11+C17+C20+C19+C21</f>
        <v>119663</v>
      </c>
      <c r="D7" s="99">
        <f t="shared" ref="D7:G7" si="0">D10+D11+D17+D20+D19+D21</f>
        <v>117345.20000000001</v>
      </c>
      <c r="E7" s="99">
        <f t="shared" si="0"/>
        <v>117705.783104</v>
      </c>
      <c r="F7" s="99">
        <f t="shared" si="0"/>
        <v>122471.266600392</v>
      </c>
      <c r="G7" s="99">
        <f t="shared" si="0"/>
        <v>127731.84849928215</v>
      </c>
      <c r="H7" s="135"/>
      <c r="I7" s="135"/>
      <c r="J7" s="135"/>
      <c r="K7" s="135"/>
      <c r="L7" s="135"/>
      <c r="M7" s="53"/>
      <c r="N7" s="53"/>
      <c r="O7" s="53"/>
      <c r="P7" s="53"/>
    </row>
    <row r="8" spans="1:16" s="43" customFormat="1" ht="15.75" customHeight="1" x14ac:dyDescent="0.2">
      <c r="A8" s="48" t="s">
        <v>23</v>
      </c>
      <c r="B8" s="42" t="s">
        <v>1</v>
      </c>
      <c r="C8" s="100"/>
      <c r="D8" s="100"/>
      <c r="E8" s="100"/>
      <c r="F8" s="100"/>
      <c r="G8" s="99"/>
      <c r="H8" s="135"/>
      <c r="I8" s="135"/>
      <c r="J8" s="135"/>
      <c r="K8" s="135"/>
      <c r="L8" s="135"/>
      <c r="M8" s="53"/>
      <c r="N8" s="53"/>
      <c r="O8" s="53"/>
      <c r="P8" s="53"/>
    </row>
    <row r="9" spans="1:16" s="43" customFormat="1" x14ac:dyDescent="0.2">
      <c r="A9" s="47" t="s">
        <v>13</v>
      </c>
      <c r="B9" s="42"/>
      <c r="C9" s="100"/>
      <c r="D9" s="100"/>
      <c r="E9" s="100"/>
      <c r="F9" s="100"/>
      <c r="G9" s="99"/>
      <c r="H9" s="135"/>
      <c r="I9" s="135"/>
      <c r="J9" s="135"/>
      <c r="K9" s="135"/>
      <c r="L9" s="135"/>
      <c r="M9" s="53"/>
      <c r="N9" s="53"/>
      <c r="O9" s="53"/>
      <c r="P9" s="53"/>
    </row>
    <row r="10" spans="1:16" s="43" customFormat="1" ht="16.5" customHeight="1" x14ac:dyDescent="0.2">
      <c r="A10" s="47" t="s">
        <v>30</v>
      </c>
      <c r="B10" s="42" t="s">
        <v>3</v>
      </c>
      <c r="C10" s="99">
        <v>0</v>
      </c>
      <c r="D10" s="99">
        <v>0</v>
      </c>
      <c r="E10" s="99">
        <v>0</v>
      </c>
      <c r="F10" s="99">
        <v>0</v>
      </c>
      <c r="G10" s="99">
        <v>0</v>
      </c>
      <c r="H10" s="135"/>
      <c r="I10" s="135"/>
      <c r="J10" s="135"/>
      <c r="K10" s="135"/>
      <c r="L10" s="135"/>
      <c r="M10" s="53"/>
      <c r="N10" s="53"/>
      <c r="O10" s="53"/>
      <c r="P10" s="53"/>
    </row>
    <row r="11" spans="1:16" s="43" customFormat="1" ht="15.75" customHeight="1" x14ac:dyDescent="0.2">
      <c r="A11" s="47" t="s">
        <v>31</v>
      </c>
      <c r="B11" s="42" t="s">
        <v>3</v>
      </c>
      <c r="C11" s="99">
        <f>C14+C13</f>
        <v>45245</v>
      </c>
      <c r="D11" s="99">
        <f t="shared" ref="D11:G11" si="1">D14+D13</f>
        <v>41372</v>
      </c>
      <c r="E11" s="99">
        <f t="shared" si="1"/>
        <v>42872</v>
      </c>
      <c r="F11" s="99">
        <f t="shared" si="1"/>
        <v>44872</v>
      </c>
      <c r="G11" s="99">
        <f t="shared" si="1"/>
        <v>46872</v>
      </c>
      <c r="H11" s="135"/>
      <c r="I11" s="135"/>
      <c r="J11" s="135"/>
      <c r="K11" s="135"/>
      <c r="L11" s="135"/>
      <c r="M11" s="53"/>
      <c r="N11" s="53"/>
      <c r="O11" s="53"/>
      <c r="P11" s="53"/>
    </row>
    <row r="12" spans="1:16" s="43" customFormat="1" x14ac:dyDescent="0.2">
      <c r="A12" s="47" t="s">
        <v>4</v>
      </c>
      <c r="B12" s="42"/>
      <c r="C12" s="100"/>
      <c r="D12" s="100"/>
      <c r="E12" s="100"/>
      <c r="F12" s="100"/>
      <c r="G12" s="99"/>
      <c r="H12" s="135"/>
      <c r="I12" s="135"/>
      <c r="J12" s="135"/>
      <c r="K12" s="135"/>
      <c r="L12" s="135"/>
      <c r="M12" s="53"/>
      <c r="N12" s="53"/>
      <c r="O12" s="53"/>
      <c r="P12" s="53"/>
    </row>
    <row r="13" spans="1:16" s="43" customFormat="1" ht="15" customHeight="1" x14ac:dyDescent="0.2">
      <c r="A13" s="47" t="s">
        <v>32</v>
      </c>
      <c r="B13" s="42" t="s">
        <v>3</v>
      </c>
      <c r="C13" s="95">
        <v>20823</v>
      </c>
      <c r="D13" s="95">
        <v>12872</v>
      </c>
      <c r="E13" s="95">
        <v>12872</v>
      </c>
      <c r="F13" s="95">
        <v>12872</v>
      </c>
      <c r="G13" s="95">
        <v>12872</v>
      </c>
      <c r="H13" s="135"/>
      <c r="I13" s="135"/>
      <c r="J13" s="135"/>
      <c r="K13" s="135"/>
      <c r="L13" s="135"/>
      <c r="M13" s="53"/>
      <c r="N13" s="53"/>
      <c r="O13" s="53"/>
      <c r="P13" s="53"/>
    </row>
    <row r="14" spans="1:16" s="43" customFormat="1" ht="15.75" customHeight="1" x14ac:dyDescent="0.2">
      <c r="A14" s="47" t="s">
        <v>33</v>
      </c>
      <c r="B14" s="42" t="s">
        <v>3</v>
      </c>
      <c r="C14" s="95">
        <v>24422</v>
      </c>
      <c r="D14" s="95">
        <v>28500</v>
      </c>
      <c r="E14" s="95">
        <v>30000</v>
      </c>
      <c r="F14" s="95">
        <v>32000</v>
      </c>
      <c r="G14" s="95">
        <v>34000</v>
      </c>
      <c r="H14" s="135"/>
      <c r="I14" s="135"/>
      <c r="J14" s="135"/>
      <c r="K14" s="135"/>
      <c r="L14" s="135"/>
      <c r="M14" s="53"/>
      <c r="N14" s="53"/>
      <c r="O14" s="53"/>
      <c r="P14" s="53"/>
    </row>
    <row r="15" spans="1:16" s="43" customFormat="1" ht="28.9" customHeight="1" x14ac:dyDescent="0.2">
      <c r="A15" s="47" t="s">
        <v>34</v>
      </c>
      <c r="B15" s="42" t="s">
        <v>3</v>
      </c>
      <c r="C15" s="95"/>
      <c r="D15" s="95"/>
      <c r="E15" s="95"/>
      <c r="F15" s="95"/>
      <c r="G15" s="95"/>
      <c r="H15" s="135"/>
      <c r="I15" s="135"/>
      <c r="J15" s="135"/>
      <c r="K15" s="135"/>
      <c r="L15" s="135"/>
      <c r="M15" s="53"/>
      <c r="N15" s="53"/>
      <c r="O15" s="53"/>
      <c r="P15" s="53"/>
    </row>
    <row r="16" spans="1:16" s="43" customFormat="1" ht="30.2" customHeight="1" x14ac:dyDescent="0.2">
      <c r="A16" s="47" t="s">
        <v>35</v>
      </c>
      <c r="B16" s="42" t="s">
        <v>3</v>
      </c>
      <c r="C16" s="126"/>
      <c r="D16" s="126"/>
      <c r="E16" s="126"/>
      <c r="F16" s="126"/>
      <c r="G16" s="97"/>
      <c r="H16" s="135"/>
      <c r="I16" s="135"/>
      <c r="J16" s="135"/>
      <c r="K16" s="135"/>
      <c r="L16" s="135"/>
      <c r="M16" s="53"/>
      <c r="N16" s="53"/>
      <c r="O16" s="53"/>
      <c r="P16" s="53"/>
    </row>
    <row r="17" spans="1:16" s="43" customFormat="1" ht="13.7" customHeight="1" x14ac:dyDescent="0.2">
      <c r="A17" s="47" t="s">
        <v>14</v>
      </c>
      <c r="B17" s="42" t="s">
        <v>3</v>
      </c>
      <c r="C17" s="162">
        <v>50118</v>
      </c>
      <c r="D17" s="94">
        <v>51033.878000000004</v>
      </c>
      <c r="E17" s="94">
        <v>49317.694044000003</v>
      </c>
      <c r="F17" s="94">
        <v>51357.854887891997</v>
      </c>
      <c r="G17" s="94">
        <v>53651.108357847137</v>
      </c>
      <c r="H17" s="135"/>
      <c r="I17" s="135"/>
      <c r="J17" s="135"/>
      <c r="K17" s="135"/>
      <c r="L17" s="135"/>
      <c r="M17" s="53"/>
      <c r="N17" s="53"/>
      <c r="O17" s="53"/>
      <c r="P17" s="53"/>
    </row>
    <row r="18" spans="1:16" s="43" customFormat="1" ht="17.45" customHeight="1" x14ac:dyDescent="0.2">
      <c r="A18" s="47" t="s">
        <v>36</v>
      </c>
      <c r="B18" s="42" t="s">
        <v>3</v>
      </c>
      <c r="C18" s="126"/>
      <c r="D18" s="126"/>
      <c r="E18" s="126"/>
      <c r="F18" s="126"/>
      <c r="G18" s="97"/>
      <c r="H18" s="135"/>
      <c r="I18" s="135"/>
      <c r="J18" s="135"/>
      <c r="K18" s="135"/>
      <c r="L18" s="135"/>
      <c r="M18" s="53"/>
      <c r="N18" s="53"/>
      <c r="O18" s="53"/>
      <c r="P18" s="53"/>
    </row>
    <row r="19" spans="1:16" s="43" customFormat="1" ht="13.7" customHeight="1" x14ac:dyDescent="0.2">
      <c r="A19" s="47" t="s">
        <v>37</v>
      </c>
      <c r="B19" s="42" t="s">
        <v>3</v>
      </c>
      <c r="C19" s="126">
        <v>16642</v>
      </c>
      <c r="D19" s="126">
        <v>17141.260000000002</v>
      </c>
      <c r="E19" s="126">
        <v>17484.085200000001</v>
      </c>
      <c r="F19" s="126">
        <v>18008.607756000001</v>
      </c>
      <c r="G19" s="97">
        <v>18728.952066240003</v>
      </c>
      <c r="H19" s="135"/>
      <c r="I19" s="135"/>
      <c r="J19" s="135"/>
      <c r="K19" s="135"/>
      <c r="L19" s="135"/>
      <c r="M19" s="53"/>
      <c r="N19" s="53"/>
      <c r="O19" s="53"/>
      <c r="P19" s="53"/>
    </row>
    <row r="20" spans="1:16" s="43" customFormat="1" ht="18.75" customHeight="1" x14ac:dyDescent="0.2">
      <c r="A20" s="47" t="s">
        <v>38</v>
      </c>
      <c r="B20" s="42" t="s">
        <v>3</v>
      </c>
      <c r="C20" s="95"/>
      <c r="D20" s="95"/>
      <c r="E20" s="95"/>
      <c r="F20" s="95"/>
      <c r="G20" s="95"/>
      <c r="H20" s="135"/>
      <c r="I20" s="135"/>
      <c r="J20" s="135"/>
      <c r="K20" s="135"/>
      <c r="L20" s="135"/>
      <c r="M20" s="53"/>
      <c r="N20" s="53"/>
      <c r="O20" s="53"/>
      <c r="P20" s="53"/>
    </row>
    <row r="21" spans="1:16" s="43" customFormat="1" ht="12.75" customHeight="1" x14ac:dyDescent="0.2">
      <c r="A21" s="47" t="s">
        <v>15</v>
      </c>
      <c r="B21" s="42" t="s">
        <v>3</v>
      </c>
      <c r="C21" s="100">
        <v>7658</v>
      </c>
      <c r="D21" s="100">
        <v>7798.0620000000008</v>
      </c>
      <c r="E21" s="100">
        <v>8032.0038600000007</v>
      </c>
      <c r="F21" s="100">
        <v>8232.8039564999999</v>
      </c>
      <c r="G21" s="100">
        <v>8479.7880751949997</v>
      </c>
      <c r="H21" s="135"/>
      <c r="I21" s="135"/>
      <c r="J21" s="135"/>
      <c r="K21" s="135"/>
      <c r="L21" s="135"/>
      <c r="M21" s="53"/>
      <c r="N21" s="53"/>
      <c r="O21" s="53"/>
      <c r="P21" s="53"/>
    </row>
    <row r="22" spans="1:16" s="43" customFormat="1" ht="21.2" customHeight="1" x14ac:dyDescent="0.2">
      <c r="A22" s="41" t="s">
        <v>19</v>
      </c>
      <c r="B22" s="42" t="s">
        <v>3</v>
      </c>
      <c r="C22" s="99">
        <f>C27+C28+C30+C26</f>
        <v>0</v>
      </c>
      <c r="D22" s="99">
        <f t="shared" ref="D22:G22" si="2">D27+D28+D30+D26</f>
        <v>0</v>
      </c>
      <c r="E22" s="99">
        <f t="shared" si="2"/>
        <v>0</v>
      </c>
      <c r="F22" s="99">
        <f t="shared" si="2"/>
        <v>0</v>
      </c>
      <c r="G22" s="99">
        <f t="shared" si="2"/>
        <v>0</v>
      </c>
      <c r="H22" s="135"/>
      <c r="I22" s="135"/>
      <c r="J22" s="135"/>
      <c r="K22" s="135"/>
      <c r="L22" s="135"/>
      <c r="M22" s="53"/>
      <c r="N22" s="53"/>
      <c r="O22" s="53"/>
      <c r="P22" s="53"/>
    </row>
    <row r="23" spans="1:16" s="43" customFormat="1" ht="14.25" customHeight="1" x14ac:dyDescent="0.2">
      <c r="A23" s="47" t="s">
        <v>24</v>
      </c>
      <c r="B23" s="42" t="s">
        <v>1</v>
      </c>
      <c r="C23" s="99"/>
      <c r="D23" s="99"/>
      <c r="E23" s="99"/>
      <c r="F23" s="99"/>
      <c r="G23" s="99"/>
      <c r="H23" s="135"/>
      <c r="I23" s="135"/>
      <c r="J23" s="135"/>
      <c r="K23" s="135"/>
      <c r="L23" s="135"/>
      <c r="M23" s="53"/>
      <c r="N23" s="53"/>
      <c r="O23" s="53"/>
      <c r="P23" s="53"/>
    </row>
    <row r="24" spans="1:16" s="43" customFormat="1" ht="18" customHeight="1" x14ac:dyDescent="0.2">
      <c r="A24" s="47" t="s">
        <v>13</v>
      </c>
      <c r="B24" s="42"/>
      <c r="C24" s="99"/>
      <c r="D24" s="99"/>
      <c r="E24" s="99"/>
      <c r="F24" s="99"/>
      <c r="G24" s="99"/>
      <c r="H24" s="135"/>
      <c r="I24" s="135"/>
      <c r="J24" s="135"/>
      <c r="K24" s="135"/>
      <c r="L24" s="135"/>
      <c r="M24" s="53"/>
      <c r="N24" s="53"/>
      <c r="O24" s="53"/>
      <c r="P24" s="53"/>
    </row>
    <row r="25" spans="1:16" s="43" customFormat="1" ht="18" customHeight="1" x14ac:dyDescent="0.2">
      <c r="A25" s="47" t="s">
        <v>30</v>
      </c>
      <c r="B25" s="42" t="s">
        <v>3</v>
      </c>
      <c r="C25" s="99"/>
      <c r="D25" s="99"/>
      <c r="E25" s="99"/>
      <c r="F25" s="99"/>
      <c r="G25" s="99"/>
      <c r="H25" s="135"/>
      <c r="I25" s="135"/>
      <c r="J25" s="135"/>
      <c r="K25" s="135"/>
      <c r="L25" s="135"/>
      <c r="M25" s="53"/>
      <c r="N25" s="53"/>
      <c r="O25" s="53"/>
      <c r="P25" s="53"/>
    </row>
    <row r="26" spans="1:16" s="43" customFormat="1" ht="18" customHeight="1" x14ac:dyDescent="0.2">
      <c r="A26" s="47" t="s">
        <v>31</v>
      </c>
      <c r="B26" s="42" t="s">
        <v>3</v>
      </c>
      <c r="C26" s="99">
        <v>0</v>
      </c>
      <c r="D26" s="99">
        <v>0</v>
      </c>
      <c r="E26" s="99">
        <v>0</v>
      </c>
      <c r="F26" s="99">
        <v>0</v>
      </c>
      <c r="G26" s="99">
        <v>0</v>
      </c>
      <c r="H26" s="135"/>
      <c r="I26" s="135"/>
      <c r="J26" s="135"/>
      <c r="K26" s="135"/>
      <c r="L26" s="135"/>
      <c r="M26" s="53"/>
      <c r="N26" s="53"/>
      <c r="O26" s="53"/>
      <c r="P26" s="53"/>
    </row>
    <row r="27" spans="1:16" s="43" customFormat="1" ht="13.7" customHeight="1" x14ac:dyDescent="0.2">
      <c r="A27" s="47" t="s">
        <v>14</v>
      </c>
      <c r="B27" s="42" t="s">
        <v>3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135"/>
      <c r="I27" s="135"/>
      <c r="J27" s="135"/>
      <c r="K27" s="135"/>
      <c r="L27" s="135"/>
      <c r="M27" s="53"/>
      <c r="N27" s="53"/>
      <c r="O27" s="53"/>
      <c r="P27" s="53"/>
    </row>
    <row r="28" spans="1:16" s="43" customFormat="1" ht="15.75" customHeight="1" x14ac:dyDescent="0.2">
      <c r="A28" s="47" t="s">
        <v>36</v>
      </c>
      <c r="B28" s="42" t="s">
        <v>3</v>
      </c>
      <c r="C28" s="95">
        <v>0</v>
      </c>
      <c r="D28" s="95">
        <v>0</v>
      </c>
      <c r="E28" s="95">
        <v>0</v>
      </c>
      <c r="F28" s="95">
        <v>0</v>
      </c>
      <c r="G28" s="95">
        <v>0</v>
      </c>
      <c r="H28" s="135"/>
      <c r="I28" s="135"/>
      <c r="J28" s="135"/>
      <c r="K28" s="135"/>
      <c r="L28" s="135"/>
      <c r="M28" s="53"/>
      <c r="N28" s="53"/>
      <c r="O28" s="53"/>
      <c r="P28" s="53"/>
    </row>
    <row r="29" spans="1:16" s="43" customFormat="1" ht="17.45" customHeight="1" x14ac:dyDescent="0.2">
      <c r="A29" s="47" t="s">
        <v>37</v>
      </c>
      <c r="B29" s="42" t="s">
        <v>3</v>
      </c>
      <c r="C29" s="99"/>
      <c r="D29" s="99"/>
      <c r="E29" s="99"/>
      <c r="F29" s="99"/>
      <c r="G29" s="99"/>
      <c r="H29" s="135"/>
      <c r="I29" s="135"/>
      <c r="J29" s="135"/>
      <c r="K29" s="135"/>
      <c r="L29" s="135"/>
      <c r="M29" s="53"/>
      <c r="N29" s="53"/>
      <c r="O29" s="53"/>
      <c r="P29" s="53"/>
    </row>
    <row r="30" spans="1:16" s="43" customFormat="1" ht="17.45" customHeight="1" x14ac:dyDescent="0.2">
      <c r="A30" s="47" t="s">
        <v>38</v>
      </c>
      <c r="B30" s="42" t="s">
        <v>3</v>
      </c>
      <c r="C30" s="123"/>
      <c r="D30" s="123"/>
      <c r="E30" s="123"/>
      <c r="F30" s="123"/>
      <c r="G30" s="123"/>
      <c r="H30" s="135"/>
      <c r="I30" s="135"/>
      <c r="J30" s="135"/>
      <c r="K30" s="135"/>
      <c r="L30" s="135"/>
      <c r="M30" s="53"/>
      <c r="N30" s="53"/>
      <c r="O30" s="53"/>
      <c r="P30" s="53"/>
    </row>
    <row r="31" spans="1:16" s="43" customFormat="1" ht="15" customHeight="1" x14ac:dyDescent="0.2">
      <c r="A31" s="47" t="s">
        <v>15</v>
      </c>
      <c r="B31" s="42" t="s">
        <v>3</v>
      </c>
      <c r="C31" s="100"/>
      <c r="D31" s="100"/>
      <c r="E31" s="100"/>
      <c r="F31" s="100"/>
      <c r="G31" s="100"/>
      <c r="H31" s="135"/>
      <c r="I31" s="135"/>
      <c r="J31" s="135"/>
      <c r="K31" s="135"/>
      <c r="L31" s="135"/>
      <c r="M31" s="53"/>
      <c r="N31" s="53"/>
      <c r="O31" s="53"/>
      <c r="P31" s="53"/>
    </row>
    <row r="32" spans="1:16" s="43" customFormat="1" ht="21.2" customHeight="1" x14ac:dyDescent="0.2">
      <c r="A32" s="41" t="s">
        <v>20</v>
      </c>
      <c r="B32" s="42" t="s">
        <v>3</v>
      </c>
      <c r="C32" s="99">
        <f>C35+C36+C42+C43+C45+C44+C46</f>
        <v>119663</v>
      </c>
      <c r="D32" s="99">
        <f t="shared" ref="D32:G32" si="3">D35+D36+D42+D43+D45+D44+D46</f>
        <v>117345.20000000001</v>
      </c>
      <c r="E32" s="99">
        <f t="shared" si="3"/>
        <v>117705.783104</v>
      </c>
      <c r="F32" s="99">
        <f t="shared" si="3"/>
        <v>122471.266600392</v>
      </c>
      <c r="G32" s="99">
        <f t="shared" si="3"/>
        <v>127731.84849928215</v>
      </c>
      <c r="H32" s="135"/>
      <c r="I32" s="135"/>
      <c r="J32" s="135"/>
      <c r="K32" s="135"/>
      <c r="L32" s="135"/>
      <c r="M32" s="53"/>
      <c r="N32" s="53"/>
      <c r="O32" s="53"/>
      <c r="P32" s="53"/>
    </row>
    <row r="33" spans="1:16" s="43" customFormat="1" ht="18.75" customHeight="1" x14ac:dyDescent="0.2">
      <c r="A33" s="47" t="s">
        <v>25</v>
      </c>
      <c r="B33" s="42" t="s">
        <v>1</v>
      </c>
      <c r="C33" s="99"/>
      <c r="D33" s="99"/>
      <c r="E33" s="99"/>
      <c r="F33" s="99"/>
      <c r="G33" s="99"/>
      <c r="H33" s="135"/>
      <c r="I33" s="135"/>
      <c r="J33" s="135"/>
      <c r="K33" s="135"/>
      <c r="L33" s="135"/>
      <c r="M33" s="53"/>
      <c r="N33" s="53"/>
      <c r="O33" s="53"/>
      <c r="P33" s="53"/>
    </row>
    <row r="34" spans="1:16" s="43" customFormat="1" ht="16.5" customHeight="1" x14ac:dyDescent="0.2">
      <c r="A34" s="47" t="s">
        <v>13</v>
      </c>
      <c r="B34" s="42"/>
      <c r="C34" s="99"/>
      <c r="D34" s="99"/>
      <c r="E34" s="99"/>
      <c r="F34" s="99"/>
      <c r="G34" s="99"/>
      <c r="H34" s="135"/>
      <c r="I34" s="135"/>
      <c r="J34" s="135"/>
      <c r="K34" s="135"/>
      <c r="L34" s="135"/>
      <c r="M34" s="53"/>
      <c r="N34" s="53"/>
      <c r="O34" s="53"/>
      <c r="P34" s="53"/>
    </row>
    <row r="35" spans="1:16" s="43" customFormat="1" ht="17.45" customHeight="1" x14ac:dyDescent="0.2">
      <c r="A35" s="47" t="s">
        <v>30</v>
      </c>
      <c r="B35" s="42" t="s">
        <v>3</v>
      </c>
      <c r="C35" s="99">
        <f>C10</f>
        <v>0</v>
      </c>
      <c r="D35" s="99">
        <f t="shared" ref="D35:G35" si="4">D10</f>
        <v>0</v>
      </c>
      <c r="E35" s="99">
        <f t="shared" si="4"/>
        <v>0</v>
      </c>
      <c r="F35" s="99">
        <f t="shared" si="4"/>
        <v>0</v>
      </c>
      <c r="G35" s="99">
        <f t="shared" si="4"/>
        <v>0</v>
      </c>
      <c r="H35" s="135"/>
      <c r="I35" s="135"/>
      <c r="J35" s="135"/>
      <c r="K35" s="135"/>
      <c r="L35" s="135"/>
      <c r="M35" s="53"/>
      <c r="N35" s="53"/>
      <c r="O35" s="53"/>
      <c r="P35" s="53"/>
    </row>
    <row r="36" spans="1:16" s="43" customFormat="1" ht="17.45" customHeight="1" x14ac:dyDescent="0.2">
      <c r="A36" s="47" t="s">
        <v>31</v>
      </c>
      <c r="B36" s="42" t="s">
        <v>3</v>
      </c>
      <c r="C36" s="99">
        <f>C38+C39+C40</f>
        <v>45245</v>
      </c>
      <c r="D36" s="99">
        <f t="shared" ref="D36:G36" si="5">D38+D39+D40</f>
        <v>41372</v>
      </c>
      <c r="E36" s="99">
        <f t="shared" si="5"/>
        <v>42872</v>
      </c>
      <c r="F36" s="99">
        <f t="shared" si="5"/>
        <v>44872</v>
      </c>
      <c r="G36" s="99">
        <f t="shared" si="5"/>
        <v>46872</v>
      </c>
      <c r="H36" s="135"/>
      <c r="I36" s="135"/>
      <c r="J36" s="135"/>
      <c r="K36" s="135"/>
      <c r="L36" s="135"/>
      <c r="M36" s="53"/>
      <c r="N36" s="53"/>
      <c r="O36" s="53"/>
      <c r="P36" s="53"/>
    </row>
    <row r="37" spans="1:16" s="43" customFormat="1" x14ac:dyDescent="0.2">
      <c r="A37" s="47" t="s">
        <v>4</v>
      </c>
      <c r="B37" s="42"/>
      <c r="C37" s="99"/>
      <c r="D37" s="99"/>
      <c r="E37" s="99"/>
      <c r="F37" s="99"/>
      <c r="G37" s="99"/>
      <c r="H37" s="135"/>
      <c r="I37" s="135"/>
      <c r="J37" s="135"/>
      <c r="K37" s="135"/>
      <c r="L37" s="135"/>
      <c r="M37" s="53"/>
      <c r="N37" s="53"/>
      <c r="O37" s="53"/>
      <c r="P37" s="53"/>
    </row>
    <row r="38" spans="1:16" s="43" customFormat="1" ht="17.45" customHeight="1" x14ac:dyDescent="0.2">
      <c r="A38" s="47" t="s">
        <v>32</v>
      </c>
      <c r="B38" s="42" t="s">
        <v>3</v>
      </c>
      <c r="C38" s="100">
        <f>C13</f>
        <v>20823</v>
      </c>
      <c r="D38" s="100">
        <f t="shared" ref="D38:G40" si="6">D13</f>
        <v>12872</v>
      </c>
      <c r="E38" s="100">
        <f t="shared" si="6"/>
        <v>12872</v>
      </c>
      <c r="F38" s="100">
        <f t="shared" si="6"/>
        <v>12872</v>
      </c>
      <c r="G38" s="100">
        <f t="shared" si="6"/>
        <v>12872</v>
      </c>
      <c r="H38" s="135"/>
      <c r="I38" s="135"/>
      <c r="J38" s="135"/>
      <c r="K38" s="135"/>
      <c r="L38" s="135"/>
      <c r="M38" s="53"/>
      <c r="N38" s="53"/>
      <c r="O38" s="53"/>
      <c r="P38" s="53"/>
    </row>
    <row r="39" spans="1:16" s="43" customFormat="1" ht="18" customHeight="1" x14ac:dyDescent="0.2">
      <c r="A39" s="47" t="s">
        <v>33</v>
      </c>
      <c r="B39" s="42" t="s">
        <v>3</v>
      </c>
      <c r="C39" s="100">
        <f>C26+C14</f>
        <v>24422</v>
      </c>
      <c r="D39" s="100">
        <f t="shared" ref="D39:G39" si="7">D26+D14</f>
        <v>28500</v>
      </c>
      <c r="E39" s="100">
        <f t="shared" si="7"/>
        <v>30000</v>
      </c>
      <c r="F39" s="100">
        <f t="shared" si="7"/>
        <v>32000</v>
      </c>
      <c r="G39" s="100">
        <f t="shared" si="7"/>
        <v>34000</v>
      </c>
      <c r="H39" s="135"/>
      <c r="I39" s="135"/>
      <c r="J39" s="135"/>
      <c r="K39" s="135"/>
      <c r="L39" s="135"/>
      <c r="M39" s="53"/>
      <c r="N39" s="53"/>
      <c r="O39" s="53"/>
      <c r="P39" s="53"/>
    </row>
    <row r="40" spans="1:16" s="43" customFormat="1" ht="27.75" customHeight="1" x14ac:dyDescent="0.2">
      <c r="A40" s="47" t="s">
        <v>34</v>
      </c>
      <c r="B40" s="42" t="s">
        <v>3</v>
      </c>
      <c r="C40" s="100">
        <f>C15</f>
        <v>0</v>
      </c>
      <c r="D40" s="100">
        <f t="shared" si="6"/>
        <v>0</v>
      </c>
      <c r="E40" s="100">
        <f t="shared" si="6"/>
        <v>0</v>
      </c>
      <c r="F40" s="100">
        <f t="shared" si="6"/>
        <v>0</v>
      </c>
      <c r="G40" s="100">
        <f t="shared" si="6"/>
        <v>0</v>
      </c>
      <c r="H40" s="135"/>
      <c r="I40" s="135"/>
      <c r="J40" s="135"/>
      <c r="K40" s="135"/>
      <c r="L40" s="135"/>
      <c r="M40" s="53"/>
      <c r="N40" s="53"/>
      <c r="O40" s="53"/>
      <c r="P40" s="53"/>
    </row>
    <row r="41" spans="1:16" s="43" customFormat="1" ht="29.45" customHeight="1" x14ac:dyDescent="0.2">
      <c r="A41" s="47" t="s">
        <v>35</v>
      </c>
      <c r="B41" s="42" t="s">
        <v>3</v>
      </c>
      <c r="C41" s="100"/>
      <c r="D41" s="100"/>
      <c r="E41" s="100"/>
      <c r="F41" s="100"/>
      <c r="G41" s="99"/>
      <c r="H41" s="135"/>
      <c r="I41" s="135"/>
      <c r="J41" s="135"/>
      <c r="K41" s="135"/>
      <c r="L41" s="135"/>
      <c r="M41" s="53"/>
      <c r="N41" s="53"/>
      <c r="O41" s="53"/>
      <c r="P41" s="53"/>
    </row>
    <row r="42" spans="1:16" s="43" customFormat="1" ht="18.75" customHeight="1" x14ac:dyDescent="0.2">
      <c r="A42" s="47" t="s">
        <v>14</v>
      </c>
      <c r="B42" s="42" t="s">
        <v>3</v>
      </c>
      <c r="C42" s="100">
        <f>C27+C17</f>
        <v>50118</v>
      </c>
      <c r="D42" s="100">
        <f t="shared" ref="D42:G42" si="8">D27+D17</f>
        <v>51033.878000000004</v>
      </c>
      <c r="E42" s="100">
        <f t="shared" si="8"/>
        <v>49317.694044000003</v>
      </c>
      <c r="F42" s="100">
        <f t="shared" si="8"/>
        <v>51357.854887891997</v>
      </c>
      <c r="G42" s="100">
        <f t="shared" si="8"/>
        <v>53651.108357847137</v>
      </c>
      <c r="H42" s="135"/>
      <c r="I42" s="135"/>
      <c r="J42" s="135"/>
      <c r="K42" s="135"/>
      <c r="L42" s="135"/>
      <c r="M42" s="53"/>
      <c r="N42" s="53"/>
      <c r="O42" s="53"/>
      <c r="P42" s="53"/>
    </row>
    <row r="43" spans="1:16" s="43" customFormat="1" ht="19.5" customHeight="1" x14ac:dyDescent="0.2">
      <c r="A43" s="47" t="s">
        <v>36</v>
      </c>
      <c r="B43" s="42" t="s">
        <v>3</v>
      </c>
      <c r="C43" s="100">
        <f>C28</f>
        <v>0</v>
      </c>
      <c r="D43" s="100">
        <f t="shared" ref="D43:G43" si="9">D28</f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35"/>
      <c r="I43" s="135"/>
      <c r="J43" s="135"/>
      <c r="K43" s="135"/>
      <c r="L43" s="135"/>
      <c r="M43" s="53"/>
      <c r="N43" s="53"/>
      <c r="O43" s="53"/>
      <c r="P43" s="53"/>
    </row>
    <row r="44" spans="1:16" s="43" customFormat="1" ht="15" customHeight="1" x14ac:dyDescent="0.2">
      <c r="A44" s="47" t="s">
        <v>37</v>
      </c>
      <c r="B44" s="42" t="s">
        <v>3</v>
      </c>
      <c r="C44" s="100">
        <f>C19</f>
        <v>16642</v>
      </c>
      <c r="D44" s="100">
        <f t="shared" ref="D44:G44" si="10">D19</f>
        <v>17141.260000000002</v>
      </c>
      <c r="E44" s="100">
        <f t="shared" si="10"/>
        <v>17484.085200000001</v>
      </c>
      <c r="F44" s="100">
        <f t="shared" si="10"/>
        <v>18008.607756000001</v>
      </c>
      <c r="G44" s="100">
        <f t="shared" si="10"/>
        <v>18728.952066240003</v>
      </c>
      <c r="H44" s="135"/>
      <c r="I44" s="135"/>
      <c r="J44" s="135"/>
      <c r="K44" s="135"/>
      <c r="L44" s="135"/>
      <c r="M44" s="53"/>
      <c r="N44" s="53"/>
      <c r="O44" s="53"/>
      <c r="P44" s="53"/>
    </row>
    <row r="45" spans="1:16" s="43" customFormat="1" ht="18" customHeight="1" x14ac:dyDescent="0.2">
      <c r="A45" s="47" t="s">
        <v>38</v>
      </c>
      <c r="B45" s="42" t="s">
        <v>3</v>
      </c>
      <c r="C45" s="100">
        <f>C20</f>
        <v>0</v>
      </c>
      <c r="D45" s="100">
        <f t="shared" ref="D45:G45" si="11">D20</f>
        <v>0</v>
      </c>
      <c r="E45" s="100">
        <f t="shared" si="11"/>
        <v>0</v>
      </c>
      <c r="F45" s="100">
        <f t="shared" si="11"/>
        <v>0</v>
      </c>
      <c r="G45" s="100">
        <f t="shared" si="11"/>
        <v>0</v>
      </c>
      <c r="H45" s="135"/>
      <c r="I45" s="135"/>
      <c r="J45" s="135"/>
      <c r="K45" s="135"/>
      <c r="L45" s="135"/>
      <c r="M45" s="53"/>
      <c r="N45" s="53"/>
      <c r="O45" s="53"/>
      <c r="P45" s="53"/>
    </row>
    <row r="46" spans="1:16" s="43" customFormat="1" ht="16.5" customHeight="1" x14ac:dyDescent="0.2">
      <c r="A46" s="47" t="s">
        <v>15</v>
      </c>
      <c r="B46" s="42" t="s">
        <v>3</v>
      </c>
      <c r="C46" s="100">
        <f>C21</f>
        <v>7658</v>
      </c>
      <c r="D46" s="100">
        <f t="shared" ref="D46:G46" si="12">D21</f>
        <v>7798.0620000000008</v>
      </c>
      <c r="E46" s="100">
        <f t="shared" si="12"/>
        <v>8032.0038600000007</v>
      </c>
      <c r="F46" s="100">
        <f t="shared" si="12"/>
        <v>8232.8039564999999</v>
      </c>
      <c r="G46" s="100">
        <f t="shared" si="12"/>
        <v>8479.7880751949997</v>
      </c>
      <c r="H46" s="135"/>
      <c r="I46" s="135"/>
      <c r="J46" s="135"/>
      <c r="K46" s="135"/>
      <c r="L46" s="135"/>
      <c r="M46" s="53"/>
      <c r="N46" s="53"/>
      <c r="O46" s="53"/>
      <c r="P46" s="53"/>
    </row>
    <row r="47" spans="1:16" s="43" customFormat="1" ht="18" customHeight="1" x14ac:dyDescent="0.2">
      <c r="A47" s="41" t="s">
        <v>21</v>
      </c>
      <c r="B47" s="42" t="s">
        <v>3</v>
      </c>
      <c r="C47" s="107"/>
      <c r="D47" s="107"/>
      <c r="E47" s="107"/>
      <c r="F47" s="107"/>
      <c r="G47" s="107"/>
      <c r="H47" s="135"/>
      <c r="I47" s="135"/>
      <c r="J47" s="135"/>
      <c r="K47" s="135"/>
      <c r="L47" s="135"/>
      <c r="M47" s="53"/>
      <c r="N47" s="53"/>
      <c r="O47" s="53"/>
      <c r="P47" s="53"/>
    </row>
    <row r="48" spans="1:16" s="43" customFormat="1" ht="18" customHeight="1" x14ac:dyDescent="0.2">
      <c r="A48" s="47" t="s">
        <v>26</v>
      </c>
      <c r="B48" s="42" t="s">
        <v>1</v>
      </c>
      <c r="C48" s="127"/>
      <c r="D48" s="127"/>
      <c r="E48" s="127"/>
      <c r="F48" s="127"/>
      <c r="G48" s="128"/>
      <c r="H48" s="135"/>
      <c r="I48" s="135"/>
      <c r="J48" s="135"/>
      <c r="K48" s="135"/>
      <c r="L48" s="135"/>
      <c r="M48" s="53"/>
      <c r="N48" s="53"/>
      <c r="O48" s="53"/>
      <c r="P48" s="53"/>
    </row>
    <row r="49" spans="1:16" s="67" customFormat="1" ht="23.25" customHeight="1" x14ac:dyDescent="0.2">
      <c r="A49" s="41" t="s">
        <v>22</v>
      </c>
      <c r="B49" s="66" t="s">
        <v>2</v>
      </c>
      <c r="C49" s="107"/>
      <c r="D49" s="107"/>
      <c r="E49" s="107"/>
      <c r="F49" s="107"/>
      <c r="G49" s="107"/>
      <c r="H49" s="163"/>
      <c r="I49" s="164"/>
      <c r="J49" s="164"/>
      <c r="K49" s="164"/>
      <c r="L49" s="164"/>
      <c r="M49" s="161"/>
      <c r="N49" s="161"/>
      <c r="O49" s="161"/>
      <c r="P49" s="161"/>
    </row>
    <row r="50" spans="1:16" ht="17.45" customHeight="1" x14ac:dyDescent="0.2">
      <c r="A50" s="22" t="s">
        <v>5</v>
      </c>
      <c r="B50" s="23"/>
      <c r="C50" s="142"/>
      <c r="D50" s="143" t="s">
        <v>6</v>
      </c>
      <c r="E50" s="144"/>
      <c r="F50" s="273" t="s">
        <v>29</v>
      </c>
      <c r="G50" s="274"/>
      <c r="H50" s="145"/>
    </row>
    <row r="51" spans="1:16" ht="21.75" customHeight="1" x14ac:dyDescent="0.2">
      <c r="A51" s="8"/>
      <c r="B51" s="1"/>
      <c r="C51" s="133"/>
      <c r="D51" s="133"/>
      <c r="E51" s="133"/>
      <c r="F51" s="133"/>
      <c r="G51" s="133"/>
      <c r="H51" s="146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16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149" customWidth="1"/>
    <col min="5" max="5" width="10.28515625" style="149" customWidth="1"/>
    <col min="6" max="6" width="9.85546875" style="149" customWidth="1"/>
    <col min="7" max="7" width="11.85546875" style="149" customWidth="1"/>
    <col min="8" max="14" width="8.85546875" style="149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4" ht="15.75" x14ac:dyDescent="0.25">
      <c r="A1" s="257" t="s">
        <v>7</v>
      </c>
      <c r="B1" s="257"/>
      <c r="C1" s="257"/>
      <c r="D1" s="257"/>
      <c r="E1" s="257"/>
      <c r="F1" s="257"/>
      <c r="G1" s="148"/>
    </row>
    <row r="2" spans="1:14" ht="15.75" thickBot="1" x14ac:dyDescent="0.3">
      <c r="A2" s="69" t="s">
        <v>64</v>
      </c>
      <c r="B2" s="1"/>
      <c r="C2" s="148"/>
      <c r="D2" s="148"/>
      <c r="E2" s="148"/>
      <c r="F2" s="148"/>
      <c r="G2" s="148"/>
    </row>
    <row r="3" spans="1:14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4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4" ht="42.75" customHeight="1" x14ac:dyDescent="0.2">
      <c r="A5" s="3" t="s">
        <v>49</v>
      </c>
      <c r="B5" s="4" t="s">
        <v>0</v>
      </c>
      <c r="C5" s="93">
        <v>12</v>
      </c>
      <c r="D5" s="93">
        <v>12</v>
      </c>
      <c r="E5" s="93">
        <v>12</v>
      </c>
      <c r="F5" s="93">
        <v>12</v>
      </c>
      <c r="G5" s="93">
        <v>12</v>
      </c>
    </row>
    <row r="6" spans="1:14" ht="27.75" customHeight="1" x14ac:dyDescent="0.2">
      <c r="A6" s="3" t="s">
        <v>16</v>
      </c>
      <c r="B6" s="6" t="s">
        <v>17</v>
      </c>
      <c r="C6" s="46">
        <v>67</v>
      </c>
      <c r="D6" s="46">
        <v>67</v>
      </c>
      <c r="E6" s="46">
        <v>67</v>
      </c>
      <c r="F6" s="46">
        <v>67</v>
      </c>
      <c r="G6" s="46">
        <v>67</v>
      </c>
    </row>
    <row r="7" spans="1:14" s="43" customFormat="1" ht="22.7" customHeight="1" x14ac:dyDescent="0.2">
      <c r="A7" s="41" t="s">
        <v>69</v>
      </c>
      <c r="B7" s="42" t="s">
        <v>3</v>
      </c>
      <c r="C7" s="50">
        <f>C10+C11+C17+C21+C19+C20</f>
        <v>306394</v>
      </c>
      <c r="D7" s="50">
        <f t="shared" ref="D7:G7" si="0">D10+D11+D17+D21+D19+D20</f>
        <v>319291.73479999998</v>
      </c>
      <c r="E7" s="50">
        <f t="shared" si="0"/>
        <v>331708.79094691999</v>
      </c>
      <c r="F7" s="50">
        <f t="shared" si="0"/>
        <v>345410.24406400003</v>
      </c>
      <c r="G7" s="50">
        <f t="shared" si="0"/>
        <v>365975.38265214401</v>
      </c>
      <c r="H7" s="150"/>
      <c r="I7" s="150"/>
      <c r="J7" s="150"/>
      <c r="K7" s="150"/>
      <c r="L7" s="150"/>
      <c r="M7" s="150"/>
      <c r="N7" s="150"/>
    </row>
    <row r="8" spans="1:14" s="43" customFormat="1" ht="15.75" customHeight="1" x14ac:dyDescent="0.2">
      <c r="A8" s="48" t="s">
        <v>23</v>
      </c>
      <c r="B8" s="42" t="s">
        <v>1</v>
      </c>
      <c r="C8" s="45"/>
      <c r="D8" s="45"/>
      <c r="E8" s="45"/>
      <c r="F8" s="45"/>
      <c r="G8" s="50"/>
      <c r="H8" s="150"/>
      <c r="I8" s="150"/>
      <c r="J8" s="150"/>
      <c r="K8" s="150"/>
      <c r="L8" s="150"/>
      <c r="M8" s="150"/>
      <c r="N8" s="150"/>
    </row>
    <row r="9" spans="1:14" s="43" customFormat="1" x14ac:dyDescent="0.2">
      <c r="A9" s="47" t="s">
        <v>13</v>
      </c>
      <c r="B9" s="42"/>
      <c r="C9" s="45"/>
      <c r="D9" s="45"/>
      <c r="E9" s="45"/>
      <c r="F9" s="45"/>
      <c r="G9" s="50"/>
      <c r="H9" s="150"/>
      <c r="I9" s="150"/>
      <c r="J9" s="150"/>
      <c r="K9" s="150"/>
      <c r="L9" s="150"/>
      <c r="M9" s="150"/>
      <c r="N9" s="150"/>
    </row>
    <row r="10" spans="1:14" s="43" customFormat="1" ht="16.5" customHeight="1" x14ac:dyDescent="0.2">
      <c r="A10" s="47" t="s">
        <v>30</v>
      </c>
      <c r="B10" s="42" t="s">
        <v>3</v>
      </c>
      <c r="C10" s="50">
        <v>91842</v>
      </c>
      <c r="D10" s="50">
        <v>102624.25079999999</v>
      </c>
      <c r="E10" s="50">
        <v>111850.17094692</v>
      </c>
      <c r="F10" s="50">
        <v>122200</v>
      </c>
      <c r="G10" s="50">
        <v>133570</v>
      </c>
      <c r="H10" s="150"/>
      <c r="I10" s="150"/>
      <c r="J10" s="150"/>
      <c r="K10" s="150"/>
      <c r="L10" s="150"/>
      <c r="M10" s="150"/>
      <c r="N10" s="150"/>
    </row>
    <row r="11" spans="1:14" s="43" customFormat="1" ht="15.75" customHeight="1" x14ac:dyDescent="0.2">
      <c r="A11" s="47" t="s">
        <v>31</v>
      </c>
      <c r="B11" s="42" t="s">
        <v>3</v>
      </c>
      <c r="C11" s="50">
        <f>C14</f>
        <v>129426</v>
      </c>
      <c r="D11" s="50">
        <f t="shared" ref="D11:G11" si="1">D14</f>
        <v>129943.704</v>
      </c>
      <c r="E11" s="50">
        <f t="shared" si="1"/>
        <v>130000</v>
      </c>
      <c r="F11" s="50">
        <f t="shared" si="1"/>
        <v>131000</v>
      </c>
      <c r="G11" s="50">
        <f t="shared" si="1"/>
        <v>136502</v>
      </c>
      <c r="H11" s="150"/>
      <c r="I11" s="150"/>
      <c r="J11" s="150"/>
      <c r="K11" s="150"/>
      <c r="L11" s="150"/>
      <c r="M11" s="150"/>
      <c r="N11" s="150"/>
    </row>
    <row r="12" spans="1:14" s="43" customFormat="1" x14ac:dyDescent="0.2">
      <c r="A12" s="47" t="s">
        <v>4</v>
      </c>
      <c r="B12" s="42"/>
      <c r="C12" s="45"/>
      <c r="D12" s="45"/>
      <c r="E12" s="45"/>
      <c r="F12" s="45"/>
      <c r="G12" s="50"/>
      <c r="H12" s="150"/>
      <c r="I12" s="150"/>
      <c r="J12" s="150"/>
      <c r="K12" s="150"/>
      <c r="L12" s="150"/>
      <c r="M12" s="150"/>
      <c r="N12" s="150"/>
    </row>
    <row r="13" spans="1:14" s="43" customFormat="1" ht="15" customHeight="1" x14ac:dyDescent="0.2">
      <c r="A13" s="47" t="s">
        <v>32</v>
      </c>
      <c r="B13" s="42" t="s">
        <v>3</v>
      </c>
      <c r="C13" s="30"/>
      <c r="D13" s="30"/>
      <c r="E13" s="30"/>
      <c r="F13" s="30"/>
      <c r="G13" s="30"/>
      <c r="H13" s="150"/>
      <c r="I13" s="150"/>
      <c r="J13" s="150"/>
      <c r="K13" s="150"/>
      <c r="L13" s="150"/>
      <c r="M13" s="150"/>
      <c r="N13" s="150"/>
    </row>
    <row r="14" spans="1:14" s="43" customFormat="1" ht="15.75" customHeight="1" x14ac:dyDescent="0.2">
      <c r="A14" s="47" t="s">
        <v>33</v>
      </c>
      <c r="B14" s="42" t="s">
        <v>3</v>
      </c>
      <c r="C14" s="30">
        <v>129426</v>
      </c>
      <c r="D14" s="30">
        <v>129943.704</v>
      </c>
      <c r="E14" s="30">
        <v>130000</v>
      </c>
      <c r="F14" s="30">
        <v>131000</v>
      </c>
      <c r="G14" s="30">
        <v>136502</v>
      </c>
      <c r="H14" s="150"/>
      <c r="I14" s="150"/>
      <c r="J14" s="150"/>
      <c r="K14" s="150"/>
      <c r="L14" s="150"/>
      <c r="M14" s="150"/>
      <c r="N14" s="150"/>
    </row>
    <row r="15" spans="1:14" s="43" customFormat="1" ht="28.9" customHeight="1" x14ac:dyDescent="0.2">
      <c r="A15" s="47" t="s">
        <v>34</v>
      </c>
      <c r="B15" s="42" t="s">
        <v>3</v>
      </c>
      <c r="C15" s="30"/>
      <c r="D15" s="30"/>
      <c r="E15" s="30"/>
      <c r="F15" s="30"/>
      <c r="G15" s="30"/>
      <c r="H15" s="150"/>
      <c r="I15" s="150"/>
      <c r="J15" s="150"/>
      <c r="K15" s="150"/>
      <c r="L15" s="150"/>
      <c r="M15" s="150"/>
      <c r="N15" s="150"/>
    </row>
    <row r="16" spans="1:14" s="43" customFormat="1" ht="30.2" customHeight="1" x14ac:dyDescent="0.2">
      <c r="A16" s="47" t="s">
        <v>35</v>
      </c>
      <c r="B16" s="42" t="s">
        <v>3</v>
      </c>
      <c r="C16" s="45"/>
      <c r="D16" s="45"/>
      <c r="E16" s="45"/>
      <c r="F16" s="45"/>
      <c r="G16" s="50"/>
      <c r="H16" s="150"/>
      <c r="I16" s="150"/>
      <c r="J16" s="150"/>
      <c r="K16" s="150"/>
      <c r="L16" s="150"/>
      <c r="M16" s="150"/>
      <c r="N16" s="150"/>
    </row>
    <row r="17" spans="1:14" s="43" customFormat="1" ht="13.7" customHeight="1" x14ac:dyDescent="0.2">
      <c r="A17" s="47" t="s">
        <v>14</v>
      </c>
      <c r="B17" s="42" t="s">
        <v>3</v>
      </c>
      <c r="C17" s="33"/>
      <c r="D17" s="31"/>
      <c r="E17" s="31"/>
      <c r="F17" s="31"/>
      <c r="G17" s="31"/>
      <c r="H17" s="150"/>
      <c r="I17" s="150"/>
      <c r="J17" s="150"/>
      <c r="K17" s="150"/>
      <c r="L17" s="150"/>
      <c r="M17" s="150"/>
      <c r="N17" s="150"/>
    </row>
    <row r="18" spans="1:14" s="43" customFormat="1" ht="17.45" customHeight="1" x14ac:dyDescent="0.2">
      <c r="A18" s="47" t="s">
        <v>36</v>
      </c>
      <c r="B18" s="42" t="s">
        <v>3</v>
      </c>
      <c r="C18" s="45"/>
      <c r="D18" s="45"/>
      <c r="E18" s="45"/>
      <c r="F18" s="45"/>
      <c r="G18" s="50"/>
      <c r="H18" s="150"/>
      <c r="I18" s="150"/>
      <c r="J18" s="150"/>
      <c r="K18" s="150"/>
      <c r="L18" s="150"/>
      <c r="M18" s="150"/>
      <c r="N18" s="150"/>
    </row>
    <row r="19" spans="1:14" s="43" customFormat="1" ht="13.7" customHeight="1" x14ac:dyDescent="0.2">
      <c r="A19" s="47" t="s">
        <v>37</v>
      </c>
      <c r="B19" s="42" t="s">
        <v>3</v>
      </c>
      <c r="C19" s="45">
        <v>52370</v>
      </c>
      <c r="D19" s="45">
        <v>53312.66</v>
      </c>
      <c r="E19" s="45">
        <v>55445.166400000009</v>
      </c>
      <c r="F19" s="45">
        <v>57108.52139200001</v>
      </c>
      <c r="G19" s="50">
        <v>59678.404854640008</v>
      </c>
      <c r="H19" s="150"/>
      <c r="I19" s="150"/>
      <c r="J19" s="150"/>
      <c r="K19" s="150"/>
      <c r="L19" s="150"/>
      <c r="M19" s="150"/>
      <c r="N19" s="150"/>
    </row>
    <row r="20" spans="1:14" s="43" customFormat="1" ht="18.75" customHeight="1" x14ac:dyDescent="0.2">
      <c r="A20" s="47" t="s">
        <v>38</v>
      </c>
      <c r="B20" s="42" t="s">
        <v>3</v>
      </c>
      <c r="C20" s="30">
        <v>32756</v>
      </c>
      <c r="D20" s="30">
        <v>33411.120000000003</v>
      </c>
      <c r="E20" s="30">
        <v>34413.453600000001</v>
      </c>
      <c r="F20" s="30">
        <v>35101.722672000004</v>
      </c>
      <c r="G20" s="30">
        <v>36224.977797504005</v>
      </c>
      <c r="H20" s="150"/>
      <c r="I20" s="150"/>
      <c r="J20" s="150"/>
      <c r="K20" s="150"/>
      <c r="L20" s="150"/>
      <c r="M20" s="150"/>
      <c r="N20" s="150"/>
    </row>
    <row r="21" spans="1:14" s="43" customFormat="1" ht="12.75" customHeight="1" x14ac:dyDescent="0.2">
      <c r="A21" s="47" t="s">
        <v>15</v>
      </c>
      <c r="B21" s="42" t="s">
        <v>3</v>
      </c>
      <c r="C21" s="30"/>
      <c r="D21" s="30"/>
      <c r="E21" s="30"/>
      <c r="F21" s="30"/>
      <c r="G21" s="30"/>
      <c r="H21" s="150"/>
      <c r="I21" s="150"/>
      <c r="J21" s="150"/>
      <c r="K21" s="150"/>
      <c r="L21" s="150"/>
      <c r="M21" s="150"/>
      <c r="N21" s="150"/>
    </row>
    <row r="22" spans="1:14" s="43" customFormat="1" ht="21.2" customHeight="1" x14ac:dyDescent="0.2">
      <c r="A22" s="41" t="s">
        <v>19</v>
      </c>
      <c r="B22" s="42" t="s">
        <v>3</v>
      </c>
      <c r="C22" s="50">
        <f>C27+C28+C30</f>
        <v>39504</v>
      </c>
      <c r="D22" s="50">
        <f t="shared" ref="D22:G22" si="2">D27+D28+D30</f>
        <v>41281.68</v>
      </c>
      <c r="E22" s="50">
        <f t="shared" si="2"/>
        <v>43221.918959999995</v>
      </c>
      <c r="F22" s="50">
        <f t="shared" si="2"/>
        <v>45166.90531319999</v>
      </c>
      <c r="G22" s="50">
        <f t="shared" si="2"/>
        <v>47425.250578859988</v>
      </c>
      <c r="H22" s="150"/>
      <c r="I22" s="150"/>
      <c r="J22" s="150"/>
      <c r="K22" s="150"/>
      <c r="L22" s="150"/>
      <c r="M22" s="150"/>
      <c r="N22" s="150"/>
    </row>
    <row r="23" spans="1:14" s="43" customFormat="1" ht="14.25" customHeight="1" x14ac:dyDescent="0.2">
      <c r="A23" s="47" t="s">
        <v>24</v>
      </c>
      <c r="B23" s="42" t="s">
        <v>1</v>
      </c>
      <c r="C23" s="50"/>
      <c r="D23" s="50"/>
      <c r="E23" s="50"/>
      <c r="F23" s="50"/>
      <c r="G23" s="50"/>
      <c r="H23" s="150"/>
      <c r="I23" s="150"/>
      <c r="J23" s="150"/>
      <c r="K23" s="150"/>
      <c r="L23" s="150"/>
      <c r="M23" s="150"/>
      <c r="N23" s="150"/>
    </row>
    <row r="24" spans="1:14" s="43" customFormat="1" ht="18" customHeight="1" x14ac:dyDescent="0.2">
      <c r="A24" s="47" t="s">
        <v>13</v>
      </c>
      <c r="B24" s="42"/>
      <c r="C24" s="50"/>
      <c r="D24" s="50"/>
      <c r="E24" s="50"/>
      <c r="F24" s="50"/>
      <c r="G24" s="50"/>
      <c r="H24" s="150"/>
      <c r="I24" s="150"/>
      <c r="J24" s="150"/>
      <c r="K24" s="150"/>
      <c r="L24" s="150"/>
      <c r="M24" s="150"/>
      <c r="N24" s="150"/>
    </row>
    <row r="25" spans="1:14" s="43" customFormat="1" ht="18" customHeight="1" x14ac:dyDescent="0.2">
      <c r="A25" s="47" t="s">
        <v>30</v>
      </c>
      <c r="B25" s="42" t="s">
        <v>3</v>
      </c>
      <c r="C25" s="50"/>
      <c r="D25" s="50"/>
      <c r="E25" s="50"/>
      <c r="F25" s="50"/>
      <c r="G25" s="50"/>
      <c r="H25" s="150"/>
      <c r="I25" s="150"/>
      <c r="J25" s="150"/>
      <c r="K25" s="150"/>
      <c r="L25" s="150"/>
      <c r="M25" s="150"/>
      <c r="N25" s="150"/>
    </row>
    <row r="26" spans="1:14" s="43" customFormat="1" ht="18" customHeight="1" x14ac:dyDescent="0.2">
      <c r="A26" s="47" t="s">
        <v>31</v>
      </c>
      <c r="B26" s="42" t="s">
        <v>3</v>
      </c>
      <c r="C26" s="50"/>
      <c r="D26" s="50"/>
      <c r="E26" s="50"/>
      <c r="F26" s="50"/>
      <c r="G26" s="50"/>
      <c r="H26" s="150"/>
      <c r="I26" s="150"/>
      <c r="J26" s="150"/>
      <c r="K26" s="150"/>
      <c r="L26" s="150"/>
      <c r="M26" s="150"/>
      <c r="N26" s="150"/>
    </row>
    <row r="27" spans="1:14" s="43" customFormat="1" ht="13.7" customHeight="1" x14ac:dyDescent="0.2">
      <c r="A27" s="47" t="s">
        <v>14</v>
      </c>
      <c r="B27" s="42" t="s">
        <v>3</v>
      </c>
      <c r="C27" s="31"/>
      <c r="D27" s="31"/>
      <c r="E27" s="31"/>
      <c r="F27" s="31"/>
      <c r="G27" s="31"/>
      <c r="H27" s="150"/>
      <c r="I27" s="150"/>
      <c r="J27" s="150"/>
      <c r="K27" s="150"/>
      <c r="L27" s="150"/>
      <c r="M27" s="150"/>
      <c r="N27" s="150"/>
    </row>
    <row r="28" spans="1:14" s="43" customFormat="1" ht="15.75" customHeight="1" x14ac:dyDescent="0.2">
      <c r="A28" s="47" t="s">
        <v>36</v>
      </c>
      <c r="B28" s="42" t="s">
        <v>3</v>
      </c>
      <c r="C28" s="61">
        <v>39504</v>
      </c>
      <c r="D28" s="30">
        <v>41281.68</v>
      </c>
      <c r="E28" s="30">
        <v>43221.918959999995</v>
      </c>
      <c r="F28" s="30">
        <v>45166.90531319999</v>
      </c>
      <c r="G28" s="30">
        <v>47425.250578859988</v>
      </c>
      <c r="H28" s="150"/>
      <c r="I28" s="150"/>
      <c r="J28" s="150"/>
      <c r="K28" s="150"/>
      <c r="L28" s="150"/>
      <c r="M28" s="150"/>
      <c r="N28" s="150"/>
    </row>
    <row r="29" spans="1:14" s="43" customFormat="1" ht="17.45" customHeight="1" x14ac:dyDescent="0.2">
      <c r="A29" s="47" t="s">
        <v>37</v>
      </c>
      <c r="B29" s="42" t="s">
        <v>3</v>
      </c>
      <c r="C29" s="50"/>
      <c r="D29" s="50"/>
      <c r="E29" s="50"/>
      <c r="F29" s="50"/>
      <c r="G29" s="50"/>
      <c r="H29" s="150"/>
      <c r="I29" s="150"/>
      <c r="J29" s="150"/>
      <c r="K29" s="150"/>
      <c r="L29" s="150"/>
      <c r="M29" s="150"/>
      <c r="N29" s="150"/>
    </row>
    <row r="30" spans="1:14" s="43" customFormat="1" ht="17.45" customHeight="1" x14ac:dyDescent="0.2">
      <c r="A30" s="47" t="s">
        <v>38</v>
      </c>
      <c r="B30" s="42" t="s">
        <v>3</v>
      </c>
      <c r="C30" s="30"/>
      <c r="D30" s="30"/>
      <c r="E30" s="30"/>
      <c r="F30" s="30"/>
      <c r="G30" s="30"/>
      <c r="H30" s="150"/>
      <c r="I30" s="150"/>
      <c r="J30" s="150"/>
      <c r="K30" s="150"/>
      <c r="L30" s="150"/>
      <c r="M30" s="150"/>
      <c r="N30" s="150"/>
    </row>
    <row r="31" spans="1:14" s="43" customFormat="1" ht="15" customHeight="1" x14ac:dyDescent="0.2">
      <c r="A31" s="47" t="s">
        <v>15</v>
      </c>
      <c r="B31" s="42" t="s">
        <v>3</v>
      </c>
      <c r="C31" s="50"/>
      <c r="D31" s="50"/>
      <c r="E31" s="50"/>
      <c r="F31" s="50"/>
      <c r="G31" s="50"/>
      <c r="H31" s="150"/>
      <c r="I31" s="150"/>
      <c r="J31" s="150"/>
      <c r="K31" s="150"/>
      <c r="L31" s="150"/>
      <c r="M31" s="150"/>
      <c r="N31" s="150"/>
    </row>
    <row r="32" spans="1:14" s="43" customFormat="1" ht="21.2" customHeight="1" x14ac:dyDescent="0.2">
      <c r="A32" s="41" t="s">
        <v>20</v>
      </c>
      <c r="B32" s="42" t="s">
        <v>3</v>
      </c>
      <c r="C32" s="50">
        <f>C35+C36+C42+C43+C46+C44+C45</f>
        <v>345898</v>
      </c>
      <c r="D32" s="50">
        <f t="shared" ref="D32:G32" si="3">D35+D36+D42+D43+D46+D44+D45</f>
        <v>360573.41480000003</v>
      </c>
      <c r="E32" s="50">
        <f t="shared" si="3"/>
        <v>374930.70990691998</v>
      </c>
      <c r="F32" s="50">
        <f t="shared" si="3"/>
        <v>390577.1493772</v>
      </c>
      <c r="G32" s="50">
        <f t="shared" si="3"/>
        <v>413400.633231004</v>
      </c>
      <c r="H32" s="150"/>
      <c r="I32" s="150"/>
      <c r="J32" s="150"/>
      <c r="K32" s="150"/>
      <c r="L32" s="150"/>
      <c r="M32" s="150"/>
      <c r="N32" s="150"/>
    </row>
    <row r="33" spans="1:14" s="43" customFormat="1" ht="18.75" customHeight="1" x14ac:dyDescent="0.2">
      <c r="A33" s="47" t="s">
        <v>25</v>
      </c>
      <c r="B33" s="42" t="s">
        <v>1</v>
      </c>
      <c r="C33" s="50"/>
      <c r="D33" s="50"/>
      <c r="E33" s="50"/>
      <c r="F33" s="50"/>
      <c r="G33" s="50"/>
      <c r="H33" s="150"/>
      <c r="I33" s="150"/>
      <c r="J33" s="150"/>
      <c r="K33" s="150"/>
      <c r="L33" s="150"/>
      <c r="M33" s="150"/>
      <c r="N33" s="150"/>
    </row>
    <row r="34" spans="1:14" s="43" customFormat="1" ht="16.5" customHeight="1" x14ac:dyDescent="0.2">
      <c r="A34" s="47" t="s">
        <v>13</v>
      </c>
      <c r="B34" s="42"/>
      <c r="C34" s="50"/>
      <c r="D34" s="50"/>
      <c r="E34" s="50"/>
      <c r="F34" s="50"/>
      <c r="G34" s="50"/>
      <c r="H34" s="150"/>
      <c r="I34" s="150"/>
      <c r="J34" s="150"/>
      <c r="K34" s="150"/>
      <c r="L34" s="150"/>
      <c r="M34" s="150"/>
      <c r="N34" s="150"/>
    </row>
    <row r="35" spans="1:14" s="43" customFormat="1" ht="17.45" customHeight="1" x14ac:dyDescent="0.2">
      <c r="A35" s="47" t="s">
        <v>30</v>
      </c>
      <c r="B35" s="42" t="s">
        <v>3</v>
      </c>
      <c r="C35" s="50">
        <f t="shared" ref="C35:G35" si="4">C10</f>
        <v>91842</v>
      </c>
      <c r="D35" s="50">
        <f t="shared" si="4"/>
        <v>102624.25079999999</v>
      </c>
      <c r="E35" s="50">
        <f t="shared" si="4"/>
        <v>111850.17094692</v>
      </c>
      <c r="F35" s="50">
        <f t="shared" si="4"/>
        <v>122200</v>
      </c>
      <c r="G35" s="50">
        <f t="shared" si="4"/>
        <v>133570</v>
      </c>
      <c r="H35" s="150"/>
      <c r="I35" s="150"/>
      <c r="J35" s="150"/>
      <c r="K35" s="150"/>
      <c r="L35" s="150"/>
      <c r="M35" s="150"/>
      <c r="N35" s="150"/>
    </row>
    <row r="36" spans="1:14" s="43" customFormat="1" ht="17.45" customHeight="1" x14ac:dyDescent="0.2">
      <c r="A36" s="47" t="s">
        <v>31</v>
      </c>
      <c r="B36" s="42" t="s">
        <v>3</v>
      </c>
      <c r="C36" s="50">
        <f>C38+C39+C40</f>
        <v>129426</v>
      </c>
      <c r="D36" s="50">
        <f t="shared" ref="D36:G36" si="5">D38+D39+D40</f>
        <v>129943.704</v>
      </c>
      <c r="E36" s="50">
        <f t="shared" si="5"/>
        <v>130000</v>
      </c>
      <c r="F36" s="50">
        <f t="shared" si="5"/>
        <v>131000</v>
      </c>
      <c r="G36" s="50">
        <f t="shared" si="5"/>
        <v>136502</v>
      </c>
      <c r="H36" s="150"/>
      <c r="I36" s="150"/>
      <c r="J36" s="150"/>
      <c r="K36" s="150"/>
      <c r="L36" s="150"/>
      <c r="M36" s="150"/>
      <c r="N36" s="150"/>
    </row>
    <row r="37" spans="1:14" s="43" customFormat="1" x14ac:dyDescent="0.2">
      <c r="A37" s="47" t="s">
        <v>4</v>
      </c>
      <c r="B37" s="42"/>
      <c r="C37" s="50"/>
      <c r="D37" s="50"/>
      <c r="E37" s="50"/>
      <c r="F37" s="50"/>
      <c r="G37" s="50"/>
      <c r="H37" s="150"/>
      <c r="I37" s="150"/>
      <c r="J37" s="150"/>
      <c r="K37" s="150"/>
      <c r="L37" s="150"/>
      <c r="M37" s="150"/>
      <c r="N37" s="150"/>
    </row>
    <row r="38" spans="1:14" s="43" customFormat="1" ht="17.45" customHeight="1" x14ac:dyDescent="0.2">
      <c r="A38" s="47" t="s">
        <v>32</v>
      </c>
      <c r="B38" s="42" t="s">
        <v>3</v>
      </c>
      <c r="C38" s="45">
        <f>C13</f>
        <v>0</v>
      </c>
      <c r="D38" s="45">
        <f t="shared" ref="D38:G40" si="6">D13</f>
        <v>0</v>
      </c>
      <c r="E38" s="45">
        <f t="shared" si="6"/>
        <v>0</v>
      </c>
      <c r="F38" s="45">
        <f t="shared" si="6"/>
        <v>0</v>
      </c>
      <c r="G38" s="45">
        <f t="shared" si="6"/>
        <v>0</v>
      </c>
      <c r="H38" s="150"/>
      <c r="I38" s="150"/>
      <c r="J38" s="150"/>
      <c r="K38" s="150"/>
      <c r="L38" s="150"/>
      <c r="M38" s="150"/>
      <c r="N38" s="150"/>
    </row>
    <row r="39" spans="1:14" s="43" customFormat="1" ht="18" customHeight="1" x14ac:dyDescent="0.2">
      <c r="A39" s="47" t="s">
        <v>33</v>
      </c>
      <c r="B39" s="42" t="s">
        <v>3</v>
      </c>
      <c r="C39" s="45">
        <f>C26+C14</f>
        <v>129426</v>
      </c>
      <c r="D39" s="45">
        <f t="shared" ref="D39:G39" si="7">D26+D14</f>
        <v>129943.704</v>
      </c>
      <c r="E39" s="45">
        <f t="shared" si="7"/>
        <v>130000</v>
      </c>
      <c r="F39" s="45">
        <f t="shared" si="7"/>
        <v>131000</v>
      </c>
      <c r="G39" s="45">
        <f t="shared" si="7"/>
        <v>136502</v>
      </c>
      <c r="H39" s="150"/>
      <c r="I39" s="150"/>
      <c r="J39" s="150"/>
      <c r="K39" s="150"/>
      <c r="L39" s="150"/>
      <c r="M39" s="150"/>
      <c r="N39" s="150"/>
    </row>
    <row r="40" spans="1:14" s="43" customFormat="1" ht="27.75" customHeight="1" x14ac:dyDescent="0.2">
      <c r="A40" s="47" t="s">
        <v>34</v>
      </c>
      <c r="B40" s="42" t="s">
        <v>3</v>
      </c>
      <c r="C40" s="45">
        <f>C15</f>
        <v>0</v>
      </c>
      <c r="D40" s="45">
        <f t="shared" si="6"/>
        <v>0</v>
      </c>
      <c r="E40" s="45">
        <f t="shared" si="6"/>
        <v>0</v>
      </c>
      <c r="F40" s="45">
        <f t="shared" si="6"/>
        <v>0</v>
      </c>
      <c r="G40" s="45">
        <f t="shared" si="6"/>
        <v>0</v>
      </c>
      <c r="H40" s="150"/>
      <c r="I40" s="150"/>
      <c r="J40" s="150"/>
      <c r="K40" s="150"/>
      <c r="L40" s="150"/>
      <c r="M40" s="150"/>
      <c r="N40" s="150"/>
    </row>
    <row r="41" spans="1:14" s="43" customFormat="1" ht="29.45" customHeight="1" x14ac:dyDescent="0.2">
      <c r="A41" s="47" t="s">
        <v>35</v>
      </c>
      <c r="B41" s="42" t="s">
        <v>3</v>
      </c>
      <c r="C41" s="45"/>
      <c r="D41" s="45"/>
      <c r="E41" s="45"/>
      <c r="F41" s="45"/>
      <c r="G41" s="50"/>
      <c r="H41" s="150"/>
      <c r="I41" s="150"/>
      <c r="J41" s="150"/>
      <c r="K41" s="150"/>
      <c r="L41" s="150"/>
      <c r="M41" s="150"/>
      <c r="N41" s="150"/>
    </row>
    <row r="42" spans="1:14" s="43" customFormat="1" ht="18.75" customHeight="1" x14ac:dyDescent="0.2">
      <c r="A42" s="47" t="s">
        <v>14</v>
      </c>
      <c r="B42" s="42" t="s">
        <v>3</v>
      </c>
      <c r="C42" s="45">
        <f>C27+C17</f>
        <v>0</v>
      </c>
      <c r="D42" s="45">
        <f t="shared" ref="D42:G42" si="8">D27+D17</f>
        <v>0</v>
      </c>
      <c r="E42" s="45">
        <f t="shared" si="8"/>
        <v>0</v>
      </c>
      <c r="F42" s="45">
        <f t="shared" si="8"/>
        <v>0</v>
      </c>
      <c r="G42" s="45">
        <f t="shared" si="8"/>
        <v>0</v>
      </c>
      <c r="H42" s="150"/>
      <c r="I42" s="150"/>
      <c r="J42" s="150"/>
      <c r="K42" s="150"/>
      <c r="L42" s="150"/>
      <c r="M42" s="150"/>
      <c r="N42" s="150"/>
    </row>
    <row r="43" spans="1:14" s="43" customFormat="1" ht="19.5" customHeight="1" x14ac:dyDescent="0.2">
      <c r="A43" s="47" t="s">
        <v>36</v>
      </c>
      <c r="B43" s="42" t="s">
        <v>3</v>
      </c>
      <c r="C43" s="45">
        <f>C28</f>
        <v>39504</v>
      </c>
      <c r="D43" s="45">
        <f t="shared" ref="D43:G43" si="9">D28</f>
        <v>41281.68</v>
      </c>
      <c r="E43" s="45">
        <f t="shared" si="9"/>
        <v>43221.918959999995</v>
      </c>
      <c r="F43" s="45">
        <f t="shared" si="9"/>
        <v>45166.90531319999</v>
      </c>
      <c r="G43" s="45">
        <f t="shared" si="9"/>
        <v>47425.250578859988</v>
      </c>
      <c r="H43" s="150"/>
      <c r="I43" s="150"/>
      <c r="J43" s="150"/>
      <c r="K43" s="150"/>
      <c r="L43" s="150"/>
      <c r="M43" s="150"/>
      <c r="N43" s="150"/>
    </row>
    <row r="44" spans="1:14" s="43" customFormat="1" ht="15" customHeight="1" x14ac:dyDescent="0.2">
      <c r="A44" s="47" t="s">
        <v>37</v>
      </c>
      <c r="B44" s="42" t="s">
        <v>3</v>
      </c>
      <c r="C44" s="45">
        <f>C19</f>
        <v>52370</v>
      </c>
      <c r="D44" s="45">
        <f t="shared" ref="D44:G44" si="10">D19</f>
        <v>53312.66</v>
      </c>
      <c r="E44" s="45">
        <f t="shared" si="10"/>
        <v>55445.166400000009</v>
      </c>
      <c r="F44" s="45">
        <f t="shared" si="10"/>
        <v>57108.52139200001</v>
      </c>
      <c r="G44" s="45">
        <f t="shared" si="10"/>
        <v>59678.404854640008</v>
      </c>
      <c r="H44" s="150"/>
      <c r="I44" s="150"/>
      <c r="J44" s="150"/>
      <c r="K44" s="150"/>
      <c r="L44" s="150"/>
      <c r="M44" s="150"/>
      <c r="N44" s="150"/>
    </row>
    <row r="45" spans="1:14" s="43" customFormat="1" ht="18" customHeight="1" x14ac:dyDescent="0.2">
      <c r="A45" s="47" t="s">
        <v>38</v>
      </c>
      <c r="B45" s="42" t="s">
        <v>3</v>
      </c>
      <c r="C45" s="45">
        <f>C20</f>
        <v>32756</v>
      </c>
      <c r="D45" s="45">
        <f t="shared" ref="D45:G46" si="11">D20</f>
        <v>33411.120000000003</v>
      </c>
      <c r="E45" s="45">
        <f t="shared" si="11"/>
        <v>34413.453600000001</v>
      </c>
      <c r="F45" s="45">
        <f t="shared" si="11"/>
        <v>35101.722672000004</v>
      </c>
      <c r="G45" s="45">
        <f t="shared" si="11"/>
        <v>36224.977797504005</v>
      </c>
      <c r="H45" s="150"/>
      <c r="I45" s="150"/>
      <c r="J45" s="150"/>
      <c r="K45" s="150"/>
      <c r="L45" s="150"/>
      <c r="M45" s="150"/>
      <c r="N45" s="150"/>
    </row>
    <row r="46" spans="1:14" s="43" customFormat="1" ht="16.5" customHeight="1" x14ac:dyDescent="0.2">
      <c r="A46" s="47" t="s">
        <v>15</v>
      </c>
      <c r="B46" s="42" t="s">
        <v>3</v>
      </c>
      <c r="C46" s="45">
        <f>C21</f>
        <v>0</v>
      </c>
      <c r="D46" s="45">
        <f t="shared" si="11"/>
        <v>0</v>
      </c>
      <c r="E46" s="45">
        <f t="shared" si="11"/>
        <v>0</v>
      </c>
      <c r="F46" s="45">
        <f t="shared" si="11"/>
        <v>0</v>
      </c>
      <c r="G46" s="45">
        <f t="shared" si="11"/>
        <v>0</v>
      </c>
      <c r="H46" s="150"/>
      <c r="I46" s="150"/>
      <c r="J46" s="150"/>
      <c r="K46" s="150"/>
      <c r="L46" s="150"/>
      <c r="M46" s="150"/>
      <c r="N46" s="150"/>
    </row>
    <row r="47" spans="1:14" s="43" customFormat="1" ht="18" customHeight="1" x14ac:dyDescent="0.2">
      <c r="A47" s="41" t="s">
        <v>21</v>
      </c>
      <c r="B47" s="42" t="s">
        <v>3</v>
      </c>
      <c r="C47" s="76"/>
      <c r="D47" s="76"/>
      <c r="E47" s="76"/>
      <c r="F47" s="76"/>
      <c r="G47" s="76"/>
      <c r="H47" s="150"/>
      <c r="I47" s="150"/>
      <c r="J47" s="150"/>
      <c r="K47" s="150"/>
      <c r="L47" s="150"/>
      <c r="M47" s="150"/>
      <c r="N47" s="150"/>
    </row>
    <row r="48" spans="1:14" s="43" customFormat="1" ht="18" customHeight="1" x14ac:dyDescent="0.2">
      <c r="A48" s="47" t="s">
        <v>26</v>
      </c>
      <c r="B48" s="42" t="s">
        <v>1</v>
      </c>
      <c r="C48" s="75"/>
      <c r="D48" s="75"/>
      <c r="E48" s="75"/>
      <c r="F48" s="75"/>
      <c r="G48" s="151"/>
      <c r="H48" s="150"/>
      <c r="I48" s="150"/>
      <c r="J48" s="150"/>
      <c r="K48" s="150"/>
      <c r="L48" s="150"/>
      <c r="M48" s="150"/>
      <c r="N48" s="150"/>
    </row>
    <row r="49" spans="1:14" s="43" customFormat="1" ht="23.25" customHeight="1" x14ac:dyDescent="0.2">
      <c r="A49" s="41" t="s">
        <v>22</v>
      </c>
      <c r="B49" s="42" t="s">
        <v>2</v>
      </c>
      <c r="C49" s="76"/>
      <c r="D49" s="76"/>
      <c r="E49" s="76"/>
      <c r="F49" s="76"/>
      <c r="G49" s="76"/>
      <c r="H49" s="152"/>
      <c r="I49" s="150"/>
      <c r="J49" s="150"/>
      <c r="K49" s="150"/>
      <c r="L49" s="150"/>
      <c r="M49" s="150"/>
      <c r="N49" s="150"/>
    </row>
    <row r="50" spans="1:14" ht="17.45" customHeight="1" x14ac:dyDescent="0.2">
      <c r="A50" s="22" t="s">
        <v>5</v>
      </c>
      <c r="B50" s="23"/>
      <c r="C50" s="153"/>
      <c r="D50" s="143" t="s">
        <v>6</v>
      </c>
      <c r="E50" s="154"/>
      <c r="F50" s="273" t="s">
        <v>29</v>
      </c>
      <c r="G50" s="274"/>
      <c r="H50" s="145"/>
    </row>
    <row r="51" spans="1:14" ht="21.75" customHeight="1" x14ac:dyDescent="0.2">
      <c r="A51" s="8"/>
      <c r="B51" s="1"/>
      <c r="C51" s="148"/>
      <c r="D51" s="148"/>
      <c r="E51" s="148"/>
      <c r="F51" s="148"/>
      <c r="G51" s="148"/>
      <c r="H51" s="155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16" workbookViewId="0">
      <selection activeCell="C32" sqref="C32:G32"/>
    </sheetView>
  </sheetViews>
  <sheetFormatPr defaultRowHeight="12.75" x14ac:dyDescent="0.2"/>
  <cols>
    <col min="1" max="1" width="57.28515625" customWidth="1"/>
    <col min="2" max="2" width="8.85546875" style="149"/>
    <col min="3" max="4" width="10.140625" style="149" customWidth="1"/>
    <col min="5" max="5" width="10.28515625" style="149" customWidth="1"/>
    <col min="6" max="6" width="9.85546875" style="149" customWidth="1"/>
    <col min="7" max="7" width="11.85546875" style="149" customWidth="1"/>
    <col min="8" max="13" width="8.85546875" style="149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3" ht="15.75" x14ac:dyDescent="0.25">
      <c r="A1" s="257" t="s">
        <v>7</v>
      </c>
      <c r="B1" s="257"/>
      <c r="C1" s="257"/>
      <c r="D1" s="257"/>
      <c r="E1" s="257"/>
      <c r="F1" s="257"/>
      <c r="G1" s="148"/>
    </row>
    <row r="2" spans="1:13" ht="15.75" thickBot="1" x14ac:dyDescent="0.3">
      <c r="A2" s="69" t="s">
        <v>65</v>
      </c>
      <c r="B2" s="148"/>
      <c r="C2" s="148"/>
      <c r="D2" s="148"/>
      <c r="E2" s="148"/>
      <c r="F2" s="148"/>
      <c r="G2" s="148"/>
    </row>
    <row r="3" spans="1:13" ht="15" thickBot="1" x14ac:dyDescent="0.25">
      <c r="A3" s="258" t="s">
        <v>8</v>
      </c>
      <c r="B3" s="286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3" ht="15" thickBot="1" x14ac:dyDescent="0.25">
      <c r="A4" s="259"/>
      <c r="B4" s="287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3" s="43" customFormat="1" ht="36.75" customHeight="1" x14ac:dyDescent="0.2">
      <c r="A5" s="41" t="s">
        <v>44</v>
      </c>
      <c r="B5" s="165" t="s">
        <v>0</v>
      </c>
      <c r="C5" s="93">
        <v>3</v>
      </c>
      <c r="D5" s="93">
        <v>3</v>
      </c>
      <c r="E5" s="93">
        <v>3</v>
      </c>
      <c r="F5" s="93">
        <v>3</v>
      </c>
      <c r="G5" s="93">
        <v>3</v>
      </c>
      <c r="H5" s="150"/>
      <c r="I5" s="150"/>
      <c r="J5" s="150"/>
      <c r="K5" s="150"/>
      <c r="L5" s="150"/>
      <c r="M5" s="150"/>
    </row>
    <row r="6" spans="1:13" s="43" customFormat="1" ht="27.75" customHeight="1" x14ac:dyDescent="0.2">
      <c r="A6" s="41" t="s">
        <v>16</v>
      </c>
      <c r="B6" s="166" t="s">
        <v>17</v>
      </c>
      <c r="C6" s="46">
        <v>6</v>
      </c>
      <c r="D6" s="46">
        <v>6</v>
      </c>
      <c r="E6" s="46">
        <v>10</v>
      </c>
      <c r="F6" s="46">
        <v>10</v>
      </c>
      <c r="G6" s="46">
        <v>10</v>
      </c>
      <c r="H6" s="167"/>
      <c r="I6" s="150"/>
      <c r="J6" s="150"/>
      <c r="K6" s="150"/>
      <c r="L6" s="150"/>
      <c r="M6" s="150"/>
    </row>
    <row r="7" spans="1:13" s="43" customFormat="1" ht="22.7" customHeight="1" x14ac:dyDescent="0.2">
      <c r="A7" s="41" t="s">
        <v>18</v>
      </c>
      <c r="B7" s="166" t="s">
        <v>3</v>
      </c>
      <c r="C7" s="50">
        <f>C10+C11+C17+C20</f>
        <v>140831</v>
      </c>
      <c r="D7" s="50">
        <f t="shared" ref="D7:G7" si="0">D10+D11+D17+D20</f>
        <v>157364.5594</v>
      </c>
      <c r="E7" s="50">
        <f t="shared" si="0"/>
        <v>171550</v>
      </c>
      <c r="F7" s="50">
        <f t="shared" si="0"/>
        <v>187500</v>
      </c>
      <c r="G7" s="50">
        <f t="shared" si="0"/>
        <v>204940</v>
      </c>
      <c r="H7" s="150"/>
      <c r="I7" s="150"/>
      <c r="J7" s="150"/>
      <c r="K7" s="150"/>
      <c r="L7" s="150"/>
      <c r="M7" s="150"/>
    </row>
    <row r="8" spans="1:13" s="43" customFormat="1" ht="15.75" customHeight="1" x14ac:dyDescent="0.2">
      <c r="A8" s="48" t="s">
        <v>23</v>
      </c>
      <c r="B8" s="166" t="s">
        <v>1</v>
      </c>
      <c r="C8" s="45"/>
      <c r="D8" s="45"/>
      <c r="E8" s="45"/>
      <c r="F8" s="45"/>
      <c r="G8" s="50"/>
      <c r="H8" s="150"/>
      <c r="I8" s="150"/>
      <c r="J8" s="150"/>
      <c r="K8" s="150"/>
      <c r="L8" s="150"/>
      <c r="M8" s="150"/>
    </row>
    <row r="9" spans="1:13" s="43" customFormat="1" x14ac:dyDescent="0.2">
      <c r="A9" s="47" t="s">
        <v>13</v>
      </c>
      <c r="B9" s="166"/>
      <c r="C9" s="45"/>
      <c r="D9" s="45"/>
      <c r="E9" s="45"/>
      <c r="F9" s="45"/>
      <c r="G9" s="50"/>
      <c r="H9" s="150"/>
      <c r="I9" s="150"/>
      <c r="J9" s="150"/>
      <c r="K9" s="150"/>
      <c r="L9" s="150"/>
      <c r="M9" s="150"/>
    </row>
    <row r="10" spans="1:13" s="43" customFormat="1" ht="16.5" customHeight="1" x14ac:dyDescent="0.2">
      <c r="A10" s="47" t="s">
        <v>30</v>
      </c>
      <c r="B10" s="166" t="s">
        <v>3</v>
      </c>
      <c r="C10" s="50">
        <v>140831</v>
      </c>
      <c r="D10" s="50">
        <v>157364.5594</v>
      </c>
      <c r="E10" s="50">
        <v>171550</v>
      </c>
      <c r="F10" s="50">
        <v>187500</v>
      </c>
      <c r="G10" s="50">
        <v>204940</v>
      </c>
      <c r="H10" s="150"/>
      <c r="I10" s="150"/>
      <c r="J10" s="150"/>
      <c r="K10" s="150"/>
      <c r="L10" s="150"/>
      <c r="M10" s="150"/>
    </row>
    <row r="11" spans="1:13" s="43" customFormat="1" ht="15.75" customHeight="1" x14ac:dyDescent="0.2">
      <c r="A11" s="47" t="s">
        <v>31</v>
      </c>
      <c r="B11" s="166" t="s">
        <v>3</v>
      </c>
      <c r="C11" s="50">
        <f>C14</f>
        <v>0</v>
      </c>
      <c r="D11" s="50">
        <f t="shared" ref="D11:G11" si="1">D14</f>
        <v>0</v>
      </c>
      <c r="E11" s="50">
        <f t="shared" si="1"/>
        <v>0</v>
      </c>
      <c r="F11" s="50">
        <f t="shared" si="1"/>
        <v>0</v>
      </c>
      <c r="G11" s="50">
        <f t="shared" si="1"/>
        <v>0</v>
      </c>
      <c r="H11" s="150"/>
      <c r="I11" s="150"/>
      <c r="J11" s="150"/>
      <c r="K11" s="150"/>
      <c r="L11" s="150"/>
      <c r="M11" s="150"/>
    </row>
    <row r="12" spans="1:13" s="43" customFormat="1" x14ac:dyDescent="0.2">
      <c r="A12" s="47" t="s">
        <v>4</v>
      </c>
      <c r="B12" s="166"/>
      <c r="C12" s="45"/>
      <c r="D12" s="45"/>
      <c r="E12" s="45"/>
      <c r="F12" s="45"/>
      <c r="G12" s="50"/>
      <c r="H12" s="150"/>
      <c r="I12" s="150"/>
      <c r="J12" s="150"/>
      <c r="K12" s="150"/>
      <c r="L12" s="150"/>
      <c r="M12" s="150"/>
    </row>
    <row r="13" spans="1:13" s="43" customFormat="1" ht="15" customHeight="1" x14ac:dyDescent="0.2">
      <c r="A13" s="47" t="s">
        <v>32</v>
      </c>
      <c r="B13" s="166" t="s">
        <v>3</v>
      </c>
      <c r="C13" s="15"/>
      <c r="D13" s="15"/>
      <c r="E13" s="15"/>
      <c r="F13" s="15"/>
      <c r="G13" s="15"/>
      <c r="H13" s="150"/>
      <c r="I13" s="150"/>
      <c r="J13" s="150"/>
      <c r="K13" s="150"/>
      <c r="L13" s="150"/>
      <c r="M13" s="150"/>
    </row>
    <row r="14" spans="1:13" s="43" customFormat="1" ht="15.75" customHeight="1" x14ac:dyDescent="0.2">
      <c r="A14" s="47" t="s">
        <v>33</v>
      </c>
      <c r="B14" s="166" t="s">
        <v>3</v>
      </c>
      <c r="C14" s="15"/>
      <c r="D14" s="15"/>
      <c r="E14" s="15"/>
      <c r="F14" s="15"/>
      <c r="G14" s="15"/>
      <c r="H14" s="150"/>
      <c r="I14" s="150"/>
      <c r="J14" s="150"/>
      <c r="K14" s="150"/>
      <c r="L14" s="150"/>
      <c r="M14" s="150"/>
    </row>
    <row r="15" spans="1:13" s="43" customFormat="1" ht="28.9" customHeight="1" x14ac:dyDescent="0.2">
      <c r="A15" s="47" t="s">
        <v>34</v>
      </c>
      <c r="B15" s="166" t="s">
        <v>3</v>
      </c>
      <c r="C15" s="15"/>
      <c r="D15" s="15"/>
      <c r="E15" s="15"/>
      <c r="F15" s="15"/>
      <c r="G15" s="15"/>
      <c r="H15" s="150"/>
      <c r="I15" s="150"/>
      <c r="J15" s="150"/>
      <c r="K15" s="150"/>
      <c r="L15" s="150"/>
      <c r="M15" s="150"/>
    </row>
    <row r="16" spans="1:13" s="43" customFormat="1" ht="30.2" customHeight="1" x14ac:dyDescent="0.2">
      <c r="A16" s="47" t="s">
        <v>35</v>
      </c>
      <c r="B16" s="166" t="s">
        <v>3</v>
      </c>
      <c r="C16" s="45"/>
      <c r="D16" s="45"/>
      <c r="E16" s="45"/>
      <c r="F16" s="45"/>
      <c r="G16" s="50"/>
      <c r="H16" s="150"/>
      <c r="I16" s="150"/>
      <c r="J16" s="150"/>
      <c r="K16" s="150"/>
      <c r="L16" s="150"/>
      <c r="M16" s="150"/>
    </row>
    <row r="17" spans="1:13" s="43" customFormat="1" ht="13.7" customHeight="1" x14ac:dyDescent="0.2">
      <c r="A17" s="47" t="s">
        <v>14</v>
      </c>
      <c r="B17" s="166" t="s">
        <v>3</v>
      </c>
      <c r="C17" s="32"/>
      <c r="D17" s="17"/>
      <c r="E17" s="17"/>
      <c r="F17" s="17"/>
      <c r="G17" s="17"/>
      <c r="H17" s="150"/>
      <c r="I17" s="150"/>
      <c r="J17" s="150"/>
      <c r="K17" s="150"/>
      <c r="L17" s="150"/>
      <c r="M17" s="150"/>
    </row>
    <row r="18" spans="1:13" s="43" customFormat="1" ht="17.45" customHeight="1" x14ac:dyDescent="0.2">
      <c r="A18" s="47" t="s">
        <v>36</v>
      </c>
      <c r="B18" s="166" t="s">
        <v>3</v>
      </c>
      <c r="C18" s="45"/>
      <c r="D18" s="45"/>
      <c r="E18" s="45"/>
      <c r="F18" s="45"/>
      <c r="G18" s="50"/>
      <c r="H18" s="150"/>
      <c r="I18" s="150"/>
      <c r="J18" s="150"/>
      <c r="K18" s="150"/>
      <c r="L18" s="150"/>
      <c r="M18" s="150"/>
    </row>
    <row r="19" spans="1:13" s="43" customFormat="1" ht="13.7" customHeight="1" x14ac:dyDescent="0.2">
      <c r="A19" s="47" t="s">
        <v>37</v>
      </c>
      <c r="B19" s="166" t="s">
        <v>3</v>
      </c>
      <c r="C19" s="45"/>
      <c r="D19" s="45"/>
      <c r="E19" s="45"/>
      <c r="F19" s="45"/>
      <c r="G19" s="50"/>
      <c r="H19" s="150"/>
      <c r="I19" s="150"/>
      <c r="J19" s="150"/>
      <c r="K19" s="150"/>
      <c r="L19" s="150"/>
      <c r="M19" s="150"/>
    </row>
    <row r="20" spans="1:13" s="43" customFormat="1" ht="18.75" customHeight="1" x14ac:dyDescent="0.2">
      <c r="A20" s="47" t="s">
        <v>38</v>
      </c>
      <c r="B20" s="166" t="s">
        <v>3</v>
      </c>
      <c r="C20" s="15"/>
      <c r="D20" s="15"/>
      <c r="E20" s="15"/>
      <c r="F20" s="15"/>
      <c r="G20" s="15"/>
      <c r="H20" s="150"/>
      <c r="I20" s="150"/>
      <c r="J20" s="150"/>
      <c r="K20" s="150"/>
      <c r="L20" s="150"/>
      <c r="M20" s="150"/>
    </row>
    <row r="21" spans="1:13" s="43" customFormat="1" ht="12.75" customHeight="1" x14ac:dyDescent="0.2">
      <c r="A21" s="47" t="s">
        <v>15</v>
      </c>
      <c r="B21" s="166" t="s">
        <v>3</v>
      </c>
      <c r="C21" s="15"/>
      <c r="D21" s="15"/>
      <c r="E21" s="15"/>
      <c r="F21" s="15"/>
      <c r="G21" s="15"/>
      <c r="H21" s="150"/>
      <c r="I21" s="150"/>
      <c r="J21" s="150"/>
      <c r="K21" s="150"/>
      <c r="L21" s="150"/>
      <c r="M21" s="150"/>
    </row>
    <row r="22" spans="1:13" s="43" customFormat="1" ht="21.2" customHeight="1" x14ac:dyDescent="0.2">
      <c r="A22" s="41" t="s">
        <v>19</v>
      </c>
      <c r="B22" s="166" t="s">
        <v>3</v>
      </c>
      <c r="C22" s="50">
        <f>C27+C28+C30</f>
        <v>0</v>
      </c>
      <c r="D22" s="50">
        <f t="shared" ref="D22:G22" si="2">D27+D28+D30</f>
        <v>0</v>
      </c>
      <c r="E22" s="50">
        <f t="shared" si="2"/>
        <v>0</v>
      </c>
      <c r="F22" s="50">
        <f t="shared" si="2"/>
        <v>0</v>
      </c>
      <c r="G22" s="50">
        <f t="shared" si="2"/>
        <v>0</v>
      </c>
      <c r="H22" s="150"/>
      <c r="I22" s="150"/>
      <c r="J22" s="150"/>
      <c r="K22" s="150"/>
      <c r="L22" s="150"/>
      <c r="M22" s="150"/>
    </row>
    <row r="23" spans="1:13" s="43" customFormat="1" ht="14.25" customHeight="1" x14ac:dyDescent="0.2">
      <c r="A23" s="47" t="s">
        <v>24</v>
      </c>
      <c r="B23" s="166" t="s">
        <v>1</v>
      </c>
      <c r="C23" s="50"/>
      <c r="D23" s="50"/>
      <c r="E23" s="50"/>
      <c r="F23" s="50"/>
      <c r="G23" s="50"/>
      <c r="H23" s="150"/>
      <c r="I23" s="150"/>
      <c r="J23" s="150"/>
      <c r="K23" s="150"/>
      <c r="L23" s="150"/>
      <c r="M23" s="150"/>
    </row>
    <row r="24" spans="1:13" s="43" customFormat="1" ht="18" customHeight="1" x14ac:dyDescent="0.2">
      <c r="A24" s="47" t="s">
        <v>13</v>
      </c>
      <c r="B24" s="166"/>
      <c r="C24" s="50"/>
      <c r="D24" s="50"/>
      <c r="E24" s="50"/>
      <c r="F24" s="50"/>
      <c r="G24" s="50"/>
      <c r="H24" s="150"/>
      <c r="I24" s="150"/>
      <c r="J24" s="150"/>
      <c r="K24" s="150"/>
      <c r="L24" s="150"/>
      <c r="M24" s="150"/>
    </row>
    <row r="25" spans="1:13" s="43" customFormat="1" ht="18" customHeight="1" x14ac:dyDescent="0.2">
      <c r="A25" s="47" t="s">
        <v>30</v>
      </c>
      <c r="B25" s="166" t="s">
        <v>3</v>
      </c>
      <c r="C25" s="50"/>
      <c r="D25" s="50"/>
      <c r="E25" s="50"/>
      <c r="F25" s="50"/>
      <c r="G25" s="50"/>
      <c r="H25" s="150"/>
      <c r="I25" s="150"/>
      <c r="J25" s="150"/>
      <c r="K25" s="150"/>
      <c r="L25" s="150"/>
      <c r="M25" s="150"/>
    </row>
    <row r="26" spans="1:13" s="43" customFormat="1" ht="18" customHeight="1" x14ac:dyDescent="0.2">
      <c r="A26" s="47" t="s">
        <v>31</v>
      </c>
      <c r="B26" s="166" t="s">
        <v>3</v>
      </c>
      <c r="C26" s="50"/>
      <c r="D26" s="50"/>
      <c r="E26" s="50"/>
      <c r="F26" s="50"/>
      <c r="G26" s="50"/>
      <c r="H26" s="150"/>
      <c r="I26" s="150"/>
      <c r="J26" s="150"/>
      <c r="K26" s="150"/>
      <c r="L26" s="150"/>
      <c r="M26" s="150"/>
    </row>
    <row r="27" spans="1:13" s="43" customFormat="1" ht="13.7" customHeight="1" x14ac:dyDescent="0.2">
      <c r="A27" s="47" t="s">
        <v>14</v>
      </c>
      <c r="B27" s="166" t="s">
        <v>3</v>
      </c>
      <c r="C27" s="17"/>
      <c r="D27" s="17"/>
      <c r="E27" s="17"/>
      <c r="F27" s="17"/>
      <c r="G27" s="17"/>
      <c r="H27" s="150"/>
      <c r="I27" s="150"/>
      <c r="J27" s="150"/>
      <c r="K27" s="150"/>
      <c r="L27" s="150"/>
      <c r="M27" s="150"/>
    </row>
    <row r="28" spans="1:13" s="43" customFormat="1" ht="15.75" customHeight="1" x14ac:dyDescent="0.2">
      <c r="A28" s="47" t="s">
        <v>36</v>
      </c>
      <c r="B28" s="166" t="s">
        <v>3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150"/>
      <c r="I28" s="150"/>
      <c r="J28" s="150"/>
      <c r="K28" s="150"/>
      <c r="L28" s="150"/>
      <c r="M28" s="150"/>
    </row>
    <row r="29" spans="1:13" s="43" customFormat="1" ht="17.45" customHeight="1" x14ac:dyDescent="0.2">
      <c r="A29" s="47" t="s">
        <v>37</v>
      </c>
      <c r="B29" s="166" t="s">
        <v>3</v>
      </c>
      <c r="C29" s="50"/>
      <c r="D29" s="50"/>
      <c r="E29" s="50"/>
      <c r="F29" s="50"/>
      <c r="G29" s="50"/>
      <c r="H29" s="150"/>
      <c r="I29" s="150"/>
      <c r="J29" s="150"/>
      <c r="K29" s="150"/>
      <c r="L29" s="150"/>
      <c r="M29" s="150"/>
    </row>
    <row r="30" spans="1:13" s="43" customFormat="1" ht="17.45" customHeight="1" x14ac:dyDescent="0.2">
      <c r="A30" s="47" t="s">
        <v>38</v>
      </c>
      <c r="B30" s="166" t="s">
        <v>3</v>
      </c>
      <c r="C30" s="15"/>
      <c r="D30" s="15"/>
      <c r="E30" s="15"/>
      <c r="F30" s="15"/>
      <c r="G30" s="15"/>
      <c r="H30" s="150"/>
      <c r="I30" s="150"/>
      <c r="J30" s="150"/>
      <c r="K30" s="150"/>
      <c r="L30" s="150"/>
      <c r="M30" s="150"/>
    </row>
    <row r="31" spans="1:13" s="43" customFormat="1" ht="15" customHeight="1" x14ac:dyDescent="0.2">
      <c r="A31" s="47" t="s">
        <v>15</v>
      </c>
      <c r="B31" s="166" t="s">
        <v>3</v>
      </c>
      <c r="C31" s="50"/>
      <c r="D31" s="50"/>
      <c r="E31" s="50"/>
      <c r="F31" s="50"/>
      <c r="G31" s="50"/>
      <c r="H31" s="150"/>
      <c r="I31" s="150"/>
      <c r="J31" s="150"/>
      <c r="K31" s="150"/>
      <c r="L31" s="150"/>
      <c r="M31" s="150"/>
    </row>
    <row r="32" spans="1:13" s="43" customFormat="1" ht="21.2" customHeight="1" x14ac:dyDescent="0.2">
      <c r="A32" s="41" t="s">
        <v>20</v>
      </c>
      <c r="B32" s="166" t="s">
        <v>3</v>
      </c>
      <c r="C32" s="50">
        <f>C35+C36+C42+C43+C45</f>
        <v>140831</v>
      </c>
      <c r="D32" s="50">
        <f t="shared" ref="D32:G32" si="3">D35+D36+D42+D43+D45</f>
        <v>157364.5594</v>
      </c>
      <c r="E32" s="50">
        <f t="shared" si="3"/>
        <v>171550</v>
      </c>
      <c r="F32" s="50">
        <f t="shared" si="3"/>
        <v>187500</v>
      </c>
      <c r="G32" s="50">
        <f t="shared" si="3"/>
        <v>204940</v>
      </c>
      <c r="H32" s="150"/>
      <c r="I32" s="150"/>
      <c r="J32" s="150"/>
      <c r="K32" s="150"/>
      <c r="L32" s="150"/>
      <c r="M32" s="150"/>
    </row>
    <row r="33" spans="1:13" s="43" customFormat="1" ht="18.75" customHeight="1" x14ac:dyDescent="0.2">
      <c r="A33" s="47" t="s">
        <v>25</v>
      </c>
      <c r="B33" s="166" t="s">
        <v>1</v>
      </c>
      <c r="C33" s="50"/>
      <c r="D33" s="50"/>
      <c r="E33" s="50"/>
      <c r="F33" s="50"/>
      <c r="G33" s="50"/>
      <c r="H33" s="150"/>
      <c r="I33" s="150"/>
      <c r="J33" s="150"/>
      <c r="K33" s="150"/>
      <c r="L33" s="150"/>
      <c r="M33" s="150"/>
    </row>
    <row r="34" spans="1:13" s="43" customFormat="1" ht="16.5" customHeight="1" x14ac:dyDescent="0.2">
      <c r="A34" s="47" t="s">
        <v>13</v>
      </c>
      <c r="B34" s="166"/>
      <c r="C34" s="50"/>
      <c r="D34" s="50"/>
      <c r="E34" s="50"/>
      <c r="F34" s="50"/>
      <c r="G34" s="50"/>
      <c r="H34" s="150"/>
      <c r="I34" s="150"/>
      <c r="J34" s="150"/>
      <c r="K34" s="150"/>
      <c r="L34" s="150"/>
      <c r="M34" s="150"/>
    </row>
    <row r="35" spans="1:13" s="43" customFormat="1" ht="17.45" customHeight="1" x14ac:dyDescent="0.2">
      <c r="A35" s="47" t="s">
        <v>30</v>
      </c>
      <c r="B35" s="166" t="s">
        <v>3</v>
      </c>
      <c r="C35" s="50">
        <f>C10</f>
        <v>140831</v>
      </c>
      <c r="D35" s="50">
        <f t="shared" ref="D35:G35" si="4">D10</f>
        <v>157364.5594</v>
      </c>
      <c r="E35" s="50">
        <f t="shared" si="4"/>
        <v>171550</v>
      </c>
      <c r="F35" s="50">
        <f t="shared" si="4"/>
        <v>187500</v>
      </c>
      <c r="G35" s="50">
        <f t="shared" si="4"/>
        <v>204940</v>
      </c>
      <c r="H35" s="150"/>
      <c r="I35" s="150"/>
      <c r="J35" s="150"/>
      <c r="K35" s="150"/>
      <c r="L35" s="150"/>
      <c r="M35" s="150"/>
    </row>
    <row r="36" spans="1:13" s="43" customFormat="1" ht="17.45" customHeight="1" x14ac:dyDescent="0.2">
      <c r="A36" s="47" t="s">
        <v>31</v>
      </c>
      <c r="B36" s="166" t="s">
        <v>3</v>
      </c>
      <c r="C36" s="50">
        <f>C38+C39+C40</f>
        <v>0</v>
      </c>
      <c r="D36" s="50">
        <f t="shared" ref="D36:G36" si="5">D38+D39+D40</f>
        <v>0</v>
      </c>
      <c r="E36" s="50">
        <f t="shared" si="5"/>
        <v>0</v>
      </c>
      <c r="F36" s="50">
        <f t="shared" si="5"/>
        <v>0</v>
      </c>
      <c r="G36" s="50">
        <f t="shared" si="5"/>
        <v>0</v>
      </c>
      <c r="H36" s="150"/>
      <c r="I36" s="150"/>
      <c r="J36" s="150"/>
      <c r="K36" s="150"/>
      <c r="L36" s="150"/>
      <c r="M36" s="150"/>
    </row>
    <row r="37" spans="1:13" s="43" customFormat="1" x14ac:dyDescent="0.2">
      <c r="A37" s="47" t="s">
        <v>4</v>
      </c>
      <c r="B37" s="166"/>
      <c r="C37" s="50"/>
      <c r="D37" s="50"/>
      <c r="E37" s="50"/>
      <c r="F37" s="50"/>
      <c r="G37" s="50"/>
      <c r="H37" s="150"/>
      <c r="I37" s="150"/>
      <c r="J37" s="150"/>
      <c r="K37" s="150"/>
      <c r="L37" s="150"/>
      <c r="M37" s="150"/>
    </row>
    <row r="38" spans="1:13" s="43" customFormat="1" ht="17.45" customHeight="1" x14ac:dyDescent="0.2">
      <c r="A38" s="47" t="s">
        <v>32</v>
      </c>
      <c r="B38" s="166" t="s">
        <v>3</v>
      </c>
      <c r="C38" s="45">
        <f>C13</f>
        <v>0</v>
      </c>
      <c r="D38" s="45">
        <f t="shared" ref="D38:G40" si="6">D13</f>
        <v>0</v>
      </c>
      <c r="E38" s="45">
        <f t="shared" si="6"/>
        <v>0</v>
      </c>
      <c r="F38" s="45">
        <f t="shared" si="6"/>
        <v>0</v>
      </c>
      <c r="G38" s="45">
        <f t="shared" si="6"/>
        <v>0</v>
      </c>
      <c r="H38" s="150"/>
      <c r="I38" s="150"/>
      <c r="J38" s="150"/>
      <c r="K38" s="150"/>
      <c r="L38" s="150"/>
      <c r="M38" s="150"/>
    </row>
    <row r="39" spans="1:13" s="43" customFormat="1" ht="18" customHeight="1" x14ac:dyDescent="0.2">
      <c r="A39" s="47" t="s">
        <v>33</v>
      </c>
      <c r="B39" s="166" t="s">
        <v>3</v>
      </c>
      <c r="C39" s="45">
        <f>C26+C14</f>
        <v>0</v>
      </c>
      <c r="D39" s="45">
        <f t="shared" ref="D39:G39" si="7">D26+D14</f>
        <v>0</v>
      </c>
      <c r="E39" s="45">
        <f t="shared" si="7"/>
        <v>0</v>
      </c>
      <c r="F39" s="45">
        <f t="shared" si="7"/>
        <v>0</v>
      </c>
      <c r="G39" s="45">
        <f t="shared" si="7"/>
        <v>0</v>
      </c>
      <c r="H39" s="150"/>
      <c r="I39" s="150"/>
      <c r="J39" s="150"/>
      <c r="K39" s="150"/>
      <c r="L39" s="150"/>
      <c r="M39" s="150"/>
    </row>
    <row r="40" spans="1:13" s="43" customFormat="1" ht="27.75" customHeight="1" x14ac:dyDescent="0.2">
      <c r="A40" s="47" t="s">
        <v>34</v>
      </c>
      <c r="B40" s="166" t="s">
        <v>3</v>
      </c>
      <c r="C40" s="45">
        <f>C15</f>
        <v>0</v>
      </c>
      <c r="D40" s="45">
        <f t="shared" si="6"/>
        <v>0</v>
      </c>
      <c r="E40" s="45">
        <f t="shared" si="6"/>
        <v>0</v>
      </c>
      <c r="F40" s="45">
        <f t="shared" si="6"/>
        <v>0</v>
      </c>
      <c r="G40" s="45">
        <f t="shared" si="6"/>
        <v>0</v>
      </c>
      <c r="H40" s="150"/>
      <c r="I40" s="150"/>
      <c r="J40" s="150"/>
      <c r="K40" s="150"/>
      <c r="L40" s="150"/>
      <c r="M40" s="150"/>
    </row>
    <row r="41" spans="1:13" s="43" customFormat="1" ht="29.45" customHeight="1" x14ac:dyDescent="0.2">
      <c r="A41" s="47" t="s">
        <v>35</v>
      </c>
      <c r="B41" s="166" t="s">
        <v>3</v>
      </c>
      <c r="C41" s="45"/>
      <c r="D41" s="45"/>
      <c r="E41" s="45"/>
      <c r="F41" s="45"/>
      <c r="G41" s="50"/>
      <c r="H41" s="150"/>
      <c r="I41" s="150"/>
      <c r="J41" s="150"/>
      <c r="K41" s="150"/>
      <c r="L41" s="150"/>
      <c r="M41" s="150"/>
    </row>
    <row r="42" spans="1:13" s="43" customFormat="1" ht="18.75" customHeight="1" x14ac:dyDescent="0.2">
      <c r="A42" s="47" t="s">
        <v>14</v>
      </c>
      <c r="B42" s="166" t="s">
        <v>3</v>
      </c>
      <c r="C42" s="45">
        <f>C27+C17</f>
        <v>0</v>
      </c>
      <c r="D42" s="45">
        <f t="shared" ref="D42:G42" si="8">D27+D17</f>
        <v>0</v>
      </c>
      <c r="E42" s="45">
        <f t="shared" si="8"/>
        <v>0</v>
      </c>
      <c r="F42" s="45">
        <f t="shared" si="8"/>
        <v>0</v>
      </c>
      <c r="G42" s="45">
        <f t="shared" si="8"/>
        <v>0</v>
      </c>
      <c r="H42" s="150"/>
      <c r="I42" s="150"/>
      <c r="J42" s="150"/>
      <c r="K42" s="150"/>
      <c r="L42" s="150"/>
      <c r="M42" s="150"/>
    </row>
    <row r="43" spans="1:13" s="43" customFormat="1" ht="19.5" customHeight="1" x14ac:dyDescent="0.2">
      <c r="A43" s="47" t="s">
        <v>36</v>
      </c>
      <c r="B43" s="166" t="s">
        <v>3</v>
      </c>
      <c r="C43" s="45">
        <f>C28</f>
        <v>0</v>
      </c>
      <c r="D43" s="45">
        <f t="shared" ref="D43:G43" si="9">D28</f>
        <v>0</v>
      </c>
      <c r="E43" s="45">
        <f t="shared" si="9"/>
        <v>0</v>
      </c>
      <c r="F43" s="45">
        <f t="shared" si="9"/>
        <v>0</v>
      </c>
      <c r="G43" s="45">
        <f t="shared" si="9"/>
        <v>0</v>
      </c>
      <c r="H43" s="150"/>
      <c r="I43" s="150"/>
      <c r="J43" s="150"/>
      <c r="K43" s="150"/>
      <c r="L43" s="150"/>
      <c r="M43" s="150"/>
    </row>
    <row r="44" spans="1:13" s="43" customFormat="1" ht="15" customHeight="1" x14ac:dyDescent="0.2">
      <c r="A44" s="47" t="s">
        <v>37</v>
      </c>
      <c r="B44" s="166" t="s">
        <v>3</v>
      </c>
      <c r="C44" s="45"/>
      <c r="D44" s="45"/>
      <c r="E44" s="45"/>
      <c r="F44" s="45"/>
      <c r="G44" s="50"/>
      <c r="H44" s="150"/>
      <c r="I44" s="150"/>
      <c r="J44" s="150"/>
      <c r="K44" s="150"/>
      <c r="L44" s="150"/>
      <c r="M44" s="150"/>
    </row>
    <row r="45" spans="1:13" s="43" customFormat="1" ht="18" customHeight="1" x14ac:dyDescent="0.2">
      <c r="A45" s="47" t="s">
        <v>38</v>
      </c>
      <c r="B45" s="166" t="s">
        <v>3</v>
      </c>
      <c r="C45" s="45">
        <f>C20</f>
        <v>0</v>
      </c>
      <c r="D45" s="45">
        <f t="shared" ref="D45:G46" si="10">D20</f>
        <v>0</v>
      </c>
      <c r="E45" s="45">
        <f t="shared" si="10"/>
        <v>0</v>
      </c>
      <c r="F45" s="45">
        <f t="shared" si="10"/>
        <v>0</v>
      </c>
      <c r="G45" s="45">
        <f t="shared" si="10"/>
        <v>0</v>
      </c>
      <c r="H45" s="150"/>
      <c r="I45" s="150"/>
      <c r="J45" s="150"/>
      <c r="K45" s="150"/>
      <c r="L45" s="150"/>
      <c r="M45" s="150"/>
    </row>
    <row r="46" spans="1:13" s="43" customFormat="1" ht="16.5" customHeight="1" x14ac:dyDescent="0.2">
      <c r="A46" s="47" t="s">
        <v>15</v>
      </c>
      <c r="B46" s="166" t="s">
        <v>3</v>
      </c>
      <c r="C46" s="45">
        <f>C21</f>
        <v>0</v>
      </c>
      <c r="D46" s="45">
        <f t="shared" si="10"/>
        <v>0</v>
      </c>
      <c r="E46" s="45">
        <f t="shared" si="10"/>
        <v>0</v>
      </c>
      <c r="F46" s="45">
        <f t="shared" si="10"/>
        <v>0</v>
      </c>
      <c r="G46" s="45">
        <f t="shared" si="10"/>
        <v>0</v>
      </c>
      <c r="H46" s="150"/>
      <c r="I46" s="150"/>
      <c r="J46" s="150"/>
      <c r="K46" s="150"/>
      <c r="L46" s="150"/>
      <c r="M46" s="150"/>
    </row>
    <row r="47" spans="1:13" s="43" customFormat="1" ht="18" customHeight="1" x14ac:dyDescent="0.2">
      <c r="A47" s="41" t="s">
        <v>21</v>
      </c>
      <c r="B47" s="166" t="s">
        <v>3</v>
      </c>
      <c r="C47" s="76"/>
      <c r="D47" s="76"/>
      <c r="E47" s="76"/>
      <c r="F47" s="76"/>
      <c r="G47" s="76"/>
      <c r="H47" s="150"/>
      <c r="I47" s="150"/>
      <c r="J47" s="150"/>
      <c r="K47" s="150"/>
      <c r="L47" s="150"/>
      <c r="M47" s="150"/>
    </row>
    <row r="48" spans="1:13" s="43" customFormat="1" ht="18" customHeight="1" x14ac:dyDescent="0.2">
      <c r="A48" s="47" t="s">
        <v>26</v>
      </c>
      <c r="B48" s="166" t="s">
        <v>1</v>
      </c>
      <c r="C48" s="45"/>
      <c r="D48" s="45"/>
      <c r="E48" s="45"/>
      <c r="F48" s="45"/>
      <c r="G48" s="50"/>
      <c r="H48" s="150"/>
      <c r="I48" s="150"/>
      <c r="J48" s="150"/>
      <c r="K48" s="150"/>
      <c r="L48" s="150"/>
      <c r="M48" s="150"/>
    </row>
    <row r="49" spans="1:13" s="43" customFormat="1" ht="23.25" customHeight="1" x14ac:dyDescent="0.2">
      <c r="A49" s="41" t="s">
        <v>22</v>
      </c>
      <c r="B49" s="166" t="s">
        <v>2</v>
      </c>
      <c r="C49" s="76"/>
      <c r="D49" s="76"/>
      <c r="E49" s="76"/>
      <c r="F49" s="76"/>
      <c r="G49" s="76"/>
      <c r="H49" s="152"/>
      <c r="I49" s="150"/>
      <c r="J49" s="150"/>
      <c r="K49" s="150"/>
      <c r="L49" s="150"/>
      <c r="M49" s="150"/>
    </row>
    <row r="50" spans="1:13" ht="17.45" customHeight="1" x14ac:dyDescent="0.2">
      <c r="A50" s="22" t="s">
        <v>5</v>
      </c>
      <c r="B50" s="154"/>
      <c r="C50" s="153"/>
      <c r="D50" s="143" t="s">
        <v>6</v>
      </c>
      <c r="E50" s="154"/>
      <c r="F50" s="273" t="s">
        <v>29</v>
      </c>
      <c r="G50" s="274"/>
      <c r="H50" s="145"/>
    </row>
    <row r="51" spans="1:13" ht="21.75" customHeight="1" x14ac:dyDescent="0.2">
      <c r="A51" s="8"/>
      <c r="B51" s="148"/>
      <c r="C51" s="148"/>
      <c r="D51" s="148"/>
      <c r="E51" s="148"/>
      <c r="F51" s="148"/>
      <c r="G51" s="148"/>
      <c r="H51" s="155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7" workbookViewId="0">
      <selection activeCell="G26" sqref="G26"/>
    </sheetView>
  </sheetViews>
  <sheetFormatPr defaultRowHeight="12.75" x14ac:dyDescent="0.2"/>
  <cols>
    <col min="1" max="1" width="57.28515625" customWidth="1"/>
    <col min="3" max="4" width="10.140625" customWidth="1"/>
    <col min="5" max="5" width="10.28515625" customWidth="1"/>
    <col min="6" max="6" width="9.85546875" customWidth="1"/>
    <col min="7" max="7" width="11.85546875" customWidth="1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7" ht="15.75" x14ac:dyDescent="0.25">
      <c r="A1" s="257" t="s">
        <v>7</v>
      </c>
      <c r="B1" s="257"/>
      <c r="C1" s="257"/>
      <c r="D1" s="257"/>
      <c r="E1" s="257"/>
      <c r="F1" s="257"/>
      <c r="G1" s="1"/>
    </row>
    <row r="2" spans="1:7" ht="15.75" thickBot="1" x14ac:dyDescent="0.3">
      <c r="A2" s="69" t="s">
        <v>66</v>
      </c>
      <c r="B2" s="1"/>
      <c r="C2" s="1"/>
      <c r="D2" s="1"/>
      <c r="E2" s="1"/>
      <c r="F2" s="1"/>
      <c r="G2" s="1"/>
    </row>
    <row r="3" spans="1:7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7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7" ht="19.5" customHeight="1" x14ac:dyDescent="0.2">
      <c r="A5" s="3" t="s">
        <v>27</v>
      </c>
      <c r="B5" s="4" t="s">
        <v>0</v>
      </c>
      <c r="C5" s="26">
        <v>0</v>
      </c>
      <c r="D5" s="26">
        <v>0</v>
      </c>
      <c r="E5" s="26">
        <v>0</v>
      </c>
      <c r="F5" s="26">
        <v>0</v>
      </c>
      <c r="G5" s="26">
        <v>0</v>
      </c>
    </row>
    <row r="6" spans="1:7" ht="18" customHeight="1" x14ac:dyDescent="0.2">
      <c r="A6" s="5" t="s">
        <v>28</v>
      </c>
      <c r="B6" s="6" t="s">
        <v>0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</row>
    <row r="7" spans="1:7" ht="27.75" customHeight="1" x14ac:dyDescent="0.2">
      <c r="A7" s="3" t="s">
        <v>16</v>
      </c>
      <c r="B7" s="6" t="s">
        <v>17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</row>
    <row r="8" spans="1:7" ht="22.7" customHeight="1" x14ac:dyDescent="0.2">
      <c r="A8" s="3" t="s">
        <v>18</v>
      </c>
      <c r="B8" s="6" t="s">
        <v>3</v>
      </c>
      <c r="C8" s="21">
        <f>C11+C12+C18+C21</f>
        <v>0</v>
      </c>
      <c r="D8" s="21">
        <f t="shared" ref="D8:G8" si="0">D11+D12+D18+D21</f>
        <v>0</v>
      </c>
      <c r="E8" s="21">
        <f t="shared" si="0"/>
        <v>0</v>
      </c>
      <c r="F8" s="21">
        <f t="shared" si="0"/>
        <v>0</v>
      </c>
      <c r="G8" s="21">
        <f t="shared" si="0"/>
        <v>0</v>
      </c>
    </row>
    <row r="9" spans="1:7" ht="15.75" customHeight="1" x14ac:dyDescent="0.2">
      <c r="A9" s="9" t="s">
        <v>23</v>
      </c>
      <c r="B9" s="6" t="s">
        <v>1</v>
      </c>
      <c r="C9" s="27"/>
      <c r="D9" s="27"/>
      <c r="E9" s="27"/>
      <c r="F9" s="27"/>
      <c r="G9" s="20"/>
    </row>
    <row r="10" spans="1:7" x14ac:dyDescent="0.2">
      <c r="A10" s="7" t="s">
        <v>13</v>
      </c>
      <c r="B10" s="6"/>
      <c r="C10" s="27"/>
      <c r="D10" s="27"/>
      <c r="E10" s="27"/>
      <c r="F10" s="27"/>
      <c r="G10" s="20"/>
    </row>
    <row r="11" spans="1:7" ht="16.5" customHeight="1" x14ac:dyDescent="0.2">
      <c r="A11" s="7" t="s">
        <v>30</v>
      </c>
      <c r="B11" s="6" t="s">
        <v>3</v>
      </c>
      <c r="C11" s="21"/>
      <c r="D11" s="21"/>
      <c r="E11" s="21"/>
      <c r="F11" s="21"/>
      <c r="G11" s="21"/>
    </row>
    <row r="12" spans="1:7" ht="15.75" customHeight="1" x14ac:dyDescent="0.2">
      <c r="A12" s="7" t="s">
        <v>31</v>
      </c>
      <c r="B12" s="6" t="s">
        <v>3</v>
      </c>
      <c r="C12" s="21">
        <f>C15</f>
        <v>0</v>
      </c>
      <c r="D12" s="21">
        <f t="shared" ref="D12:G12" si="1">D15</f>
        <v>0</v>
      </c>
      <c r="E12" s="21">
        <f t="shared" si="1"/>
        <v>0</v>
      </c>
      <c r="F12" s="21">
        <f t="shared" si="1"/>
        <v>0</v>
      </c>
      <c r="G12" s="21">
        <f t="shared" si="1"/>
        <v>0</v>
      </c>
    </row>
    <row r="13" spans="1:7" x14ac:dyDescent="0.2">
      <c r="A13" s="7" t="s">
        <v>4</v>
      </c>
      <c r="B13" s="6"/>
      <c r="C13" s="27"/>
      <c r="D13" s="27"/>
      <c r="E13" s="27"/>
      <c r="F13" s="27"/>
      <c r="G13" s="20"/>
    </row>
    <row r="14" spans="1:7" ht="15" customHeight="1" x14ac:dyDescent="0.2">
      <c r="A14" s="7" t="s">
        <v>32</v>
      </c>
      <c r="B14" s="6" t="s">
        <v>3</v>
      </c>
      <c r="C14" s="15"/>
      <c r="D14" s="15"/>
      <c r="E14" s="15"/>
      <c r="F14" s="15"/>
      <c r="G14" s="15"/>
    </row>
    <row r="15" spans="1:7" ht="15.75" customHeight="1" x14ac:dyDescent="0.2">
      <c r="A15" s="7" t="s">
        <v>33</v>
      </c>
      <c r="B15" s="6" t="s">
        <v>3</v>
      </c>
      <c r="C15" s="15"/>
      <c r="D15" s="15"/>
      <c r="E15" s="15"/>
      <c r="F15" s="15"/>
      <c r="G15" s="15"/>
    </row>
    <row r="16" spans="1:7" ht="28.9" customHeight="1" x14ac:dyDescent="0.2">
      <c r="A16" s="7" t="s">
        <v>34</v>
      </c>
      <c r="B16" s="6" t="s">
        <v>3</v>
      </c>
      <c r="C16" s="16"/>
      <c r="D16" s="16"/>
      <c r="E16" s="16"/>
      <c r="F16" s="16"/>
      <c r="G16" s="16"/>
    </row>
    <row r="17" spans="1:7" ht="30.2" customHeight="1" x14ac:dyDescent="0.2">
      <c r="A17" s="7" t="s">
        <v>35</v>
      </c>
      <c r="B17" s="6" t="s">
        <v>3</v>
      </c>
      <c r="C17" s="27"/>
      <c r="D17" s="27"/>
      <c r="E17" s="27"/>
      <c r="F17" s="27"/>
      <c r="G17" s="20"/>
    </row>
    <row r="18" spans="1:7" ht="13.7" customHeight="1" x14ac:dyDescent="0.2">
      <c r="A18" s="7" t="s">
        <v>14</v>
      </c>
      <c r="B18" s="6" t="s">
        <v>3</v>
      </c>
      <c r="C18" s="32"/>
      <c r="D18" s="18"/>
      <c r="E18" s="18"/>
      <c r="F18" s="18"/>
      <c r="G18" s="19"/>
    </row>
    <row r="19" spans="1:7" ht="17.45" customHeight="1" x14ac:dyDescent="0.2">
      <c r="A19" s="7" t="s">
        <v>36</v>
      </c>
      <c r="B19" s="6" t="s">
        <v>3</v>
      </c>
      <c r="C19" s="27"/>
      <c r="D19" s="27"/>
      <c r="E19" s="27"/>
      <c r="F19" s="28"/>
      <c r="G19" s="20"/>
    </row>
    <row r="20" spans="1:7" ht="13.7" customHeight="1" x14ac:dyDescent="0.2">
      <c r="A20" s="7" t="s">
        <v>37</v>
      </c>
      <c r="B20" s="6" t="s">
        <v>3</v>
      </c>
      <c r="C20" s="27"/>
      <c r="D20" s="27"/>
      <c r="E20" s="27"/>
      <c r="F20" s="28"/>
      <c r="G20" s="20"/>
    </row>
    <row r="21" spans="1:7" ht="18.75" customHeight="1" x14ac:dyDescent="0.2">
      <c r="A21" s="7" t="s">
        <v>38</v>
      </c>
      <c r="B21" s="6" t="s">
        <v>3</v>
      </c>
      <c r="C21" s="15"/>
      <c r="D21" s="15"/>
      <c r="E21" s="15"/>
      <c r="F21" s="15"/>
      <c r="G21" s="15"/>
    </row>
    <row r="22" spans="1:7" ht="12.75" customHeight="1" x14ac:dyDescent="0.2">
      <c r="A22" s="7" t="s">
        <v>15</v>
      </c>
      <c r="B22" s="6" t="s">
        <v>3</v>
      </c>
      <c r="C22" s="15"/>
      <c r="D22" s="16"/>
      <c r="E22" s="16"/>
      <c r="F22" s="16"/>
      <c r="G22" s="16"/>
    </row>
    <row r="23" spans="1:7" ht="21.2" customHeight="1" x14ac:dyDescent="0.2">
      <c r="A23" s="3" t="s">
        <v>19</v>
      </c>
      <c r="B23" s="6" t="s">
        <v>3</v>
      </c>
      <c r="C23" s="21">
        <f>C28+C29+C31</f>
        <v>0</v>
      </c>
      <c r="D23" s="21">
        <f t="shared" ref="D23:G23" si="2">D28+D29+D31</f>
        <v>0</v>
      </c>
      <c r="E23" s="21">
        <f t="shared" si="2"/>
        <v>0</v>
      </c>
      <c r="F23" s="21">
        <f t="shared" si="2"/>
        <v>0</v>
      </c>
      <c r="G23" s="21">
        <f t="shared" si="2"/>
        <v>0</v>
      </c>
    </row>
    <row r="24" spans="1:7" ht="14.25" customHeight="1" x14ac:dyDescent="0.2">
      <c r="A24" s="7" t="s">
        <v>24</v>
      </c>
      <c r="B24" s="6" t="s">
        <v>1</v>
      </c>
      <c r="C24" s="20"/>
      <c r="D24" s="20"/>
      <c r="E24" s="20"/>
      <c r="F24" s="20"/>
      <c r="G24" s="20"/>
    </row>
    <row r="25" spans="1:7" ht="18" customHeight="1" x14ac:dyDescent="0.2">
      <c r="A25" s="7" t="s">
        <v>13</v>
      </c>
      <c r="B25" s="6"/>
      <c r="C25" s="20"/>
      <c r="D25" s="20"/>
      <c r="E25" s="20"/>
      <c r="F25" s="20"/>
      <c r="G25" s="20"/>
    </row>
    <row r="26" spans="1:7" ht="18" customHeight="1" x14ac:dyDescent="0.2">
      <c r="A26" s="7" t="s">
        <v>30</v>
      </c>
      <c r="B26" s="6" t="s">
        <v>3</v>
      </c>
      <c r="C26" s="20"/>
      <c r="D26" s="20"/>
      <c r="E26" s="20"/>
      <c r="F26" s="20"/>
      <c r="G26" s="20"/>
    </row>
    <row r="27" spans="1:7" ht="18" customHeight="1" x14ac:dyDescent="0.2">
      <c r="A27" s="7" t="s">
        <v>31</v>
      </c>
      <c r="B27" s="6" t="s">
        <v>3</v>
      </c>
      <c r="C27" s="20"/>
      <c r="D27" s="20"/>
      <c r="E27" s="20"/>
      <c r="F27" s="20"/>
      <c r="G27" s="20"/>
    </row>
    <row r="28" spans="1:7" ht="13.7" customHeight="1" x14ac:dyDescent="0.2">
      <c r="A28" s="7" t="s">
        <v>14</v>
      </c>
      <c r="B28" s="6" t="s">
        <v>3</v>
      </c>
      <c r="C28" s="18"/>
      <c r="D28" s="18"/>
      <c r="E28" s="18"/>
      <c r="F28" s="18"/>
      <c r="G28" s="18"/>
    </row>
    <row r="29" spans="1:7" ht="15.75" customHeight="1" x14ac:dyDescent="0.2">
      <c r="A29" s="7" t="s">
        <v>36</v>
      </c>
      <c r="B29" s="6" t="s">
        <v>3</v>
      </c>
      <c r="C29" s="16"/>
      <c r="D29" s="16"/>
      <c r="E29" s="16"/>
      <c r="F29" s="16"/>
      <c r="G29" s="16"/>
    </row>
    <row r="30" spans="1:7" ht="17.45" customHeight="1" x14ac:dyDescent="0.2">
      <c r="A30" s="7" t="s">
        <v>37</v>
      </c>
      <c r="B30" s="6" t="s">
        <v>3</v>
      </c>
      <c r="C30" s="20"/>
      <c r="D30" s="20"/>
      <c r="E30" s="20"/>
      <c r="F30" s="21"/>
      <c r="G30" s="20"/>
    </row>
    <row r="31" spans="1:7" ht="17.45" customHeight="1" x14ac:dyDescent="0.2">
      <c r="A31" s="7" t="s">
        <v>38</v>
      </c>
      <c r="B31" s="6" t="s">
        <v>3</v>
      </c>
      <c r="C31" s="15"/>
      <c r="D31" s="15"/>
      <c r="E31" s="15"/>
      <c r="F31" s="15"/>
      <c r="G31" s="15"/>
    </row>
    <row r="32" spans="1:7" ht="15" customHeight="1" x14ac:dyDescent="0.2">
      <c r="A32" s="7" t="s">
        <v>15</v>
      </c>
      <c r="B32" s="6" t="s">
        <v>3</v>
      </c>
      <c r="C32" s="20"/>
      <c r="D32" s="20"/>
      <c r="E32" s="20"/>
      <c r="F32" s="20"/>
      <c r="G32" s="20"/>
    </row>
    <row r="33" spans="1:7" ht="21.2" customHeight="1" x14ac:dyDescent="0.2">
      <c r="A33" s="3" t="s">
        <v>20</v>
      </c>
      <c r="B33" s="6" t="s">
        <v>3</v>
      </c>
      <c r="C33" s="21">
        <f>C36+C37+C43+C44+C46</f>
        <v>0</v>
      </c>
      <c r="D33" s="21">
        <f t="shared" ref="D33:G33" si="3">D36+D37+D43+D44+D46</f>
        <v>0</v>
      </c>
      <c r="E33" s="21">
        <f t="shared" si="3"/>
        <v>0</v>
      </c>
      <c r="F33" s="21">
        <f t="shared" si="3"/>
        <v>0</v>
      </c>
      <c r="G33" s="21">
        <f t="shared" si="3"/>
        <v>0</v>
      </c>
    </row>
    <row r="34" spans="1:7" ht="18.75" customHeight="1" x14ac:dyDescent="0.2">
      <c r="A34" s="7" t="s">
        <v>25</v>
      </c>
      <c r="B34" s="6" t="s">
        <v>1</v>
      </c>
      <c r="C34" s="20"/>
      <c r="D34" s="20"/>
      <c r="E34" s="20"/>
      <c r="F34" s="20"/>
      <c r="G34" s="20"/>
    </row>
    <row r="35" spans="1:7" ht="16.5" customHeight="1" x14ac:dyDescent="0.2">
      <c r="A35" s="7" t="s">
        <v>13</v>
      </c>
      <c r="B35" s="6"/>
      <c r="C35" s="20"/>
      <c r="D35" s="20"/>
      <c r="E35" s="20"/>
      <c r="F35" s="20"/>
      <c r="G35" s="20"/>
    </row>
    <row r="36" spans="1:7" ht="17.45" customHeight="1" x14ac:dyDescent="0.2">
      <c r="A36" s="7" t="s">
        <v>30</v>
      </c>
      <c r="B36" s="6" t="s">
        <v>3</v>
      </c>
      <c r="C36" s="21">
        <f>C11</f>
        <v>0</v>
      </c>
      <c r="D36" s="21">
        <f t="shared" ref="D36:G36" si="4">D11</f>
        <v>0</v>
      </c>
      <c r="E36" s="21">
        <f t="shared" si="4"/>
        <v>0</v>
      </c>
      <c r="F36" s="21">
        <f t="shared" si="4"/>
        <v>0</v>
      </c>
      <c r="G36" s="21">
        <f t="shared" si="4"/>
        <v>0</v>
      </c>
    </row>
    <row r="37" spans="1:7" ht="17.45" customHeight="1" x14ac:dyDescent="0.2">
      <c r="A37" s="7" t="s">
        <v>31</v>
      </c>
      <c r="B37" s="6" t="s">
        <v>3</v>
      </c>
      <c r="C37" s="21">
        <f>C39+C40+C41</f>
        <v>0</v>
      </c>
      <c r="D37" s="21">
        <f t="shared" ref="D37:G37" si="5">D39+D40+D41</f>
        <v>0</v>
      </c>
      <c r="E37" s="21">
        <f t="shared" si="5"/>
        <v>0</v>
      </c>
      <c r="F37" s="21">
        <f t="shared" si="5"/>
        <v>0</v>
      </c>
      <c r="G37" s="21">
        <f t="shared" si="5"/>
        <v>0</v>
      </c>
    </row>
    <row r="38" spans="1:7" x14ac:dyDescent="0.2">
      <c r="A38" s="7" t="s">
        <v>4</v>
      </c>
      <c r="B38" s="6"/>
      <c r="C38" s="20"/>
      <c r="D38" s="20"/>
      <c r="E38" s="20"/>
      <c r="F38" s="20"/>
      <c r="G38" s="20"/>
    </row>
    <row r="39" spans="1:7" ht="17.45" customHeight="1" x14ac:dyDescent="0.2">
      <c r="A39" s="7" t="s">
        <v>32</v>
      </c>
      <c r="B39" s="6" t="s">
        <v>3</v>
      </c>
      <c r="C39" s="28">
        <f>C14</f>
        <v>0</v>
      </c>
      <c r="D39" s="28">
        <f t="shared" ref="D39:G41" si="6">D14</f>
        <v>0</v>
      </c>
      <c r="E39" s="28">
        <f t="shared" si="6"/>
        <v>0</v>
      </c>
      <c r="F39" s="28">
        <f t="shared" si="6"/>
        <v>0</v>
      </c>
      <c r="G39" s="28">
        <f t="shared" si="6"/>
        <v>0</v>
      </c>
    </row>
    <row r="40" spans="1:7" ht="18" customHeight="1" x14ac:dyDescent="0.2">
      <c r="A40" s="7" t="s">
        <v>33</v>
      </c>
      <c r="B40" s="6" t="s">
        <v>3</v>
      </c>
      <c r="C40" s="28">
        <f>C27+C15</f>
        <v>0</v>
      </c>
      <c r="D40" s="28">
        <f t="shared" ref="D40:G40" si="7">D27+D15</f>
        <v>0</v>
      </c>
      <c r="E40" s="28">
        <f t="shared" si="7"/>
        <v>0</v>
      </c>
      <c r="F40" s="28">
        <f t="shared" si="7"/>
        <v>0</v>
      </c>
      <c r="G40" s="28">
        <f t="shared" si="7"/>
        <v>0</v>
      </c>
    </row>
    <row r="41" spans="1:7" ht="27.75" customHeight="1" x14ac:dyDescent="0.2">
      <c r="A41" s="7" t="s">
        <v>34</v>
      </c>
      <c r="B41" s="6" t="s">
        <v>3</v>
      </c>
      <c r="C41" s="28">
        <f>C16</f>
        <v>0</v>
      </c>
      <c r="D41" s="28">
        <f t="shared" si="6"/>
        <v>0</v>
      </c>
      <c r="E41" s="28">
        <f t="shared" si="6"/>
        <v>0</v>
      </c>
      <c r="F41" s="28">
        <f t="shared" si="6"/>
        <v>0</v>
      </c>
      <c r="G41" s="28">
        <f t="shared" si="6"/>
        <v>0</v>
      </c>
    </row>
    <row r="42" spans="1:7" ht="29.45" customHeight="1" x14ac:dyDescent="0.2">
      <c r="A42" s="7" t="s">
        <v>35</v>
      </c>
      <c r="B42" s="6" t="s">
        <v>3</v>
      </c>
      <c r="C42" s="27"/>
      <c r="D42" s="27"/>
      <c r="E42" s="27"/>
      <c r="F42" s="27"/>
      <c r="G42" s="20"/>
    </row>
    <row r="43" spans="1:7" ht="18.75" customHeight="1" x14ac:dyDescent="0.2">
      <c r="A43" s="7" t="s">
        <v>14</v>
      </c>
      <c r="B43" s="6" t="s">
        <v>3</v>
      </c>
      <c r="C43" s="28">
        <f>C28+C18</f>
        <v>0</v>
      </c>
      <c r="D43" s="28">
        <f t="shared" ref="D43:G43" si="8">D28+D18</f>
        <v>0</v>
      </c>
      <c r="E43" s="28">
        <f t="shared" si="8"/>
        <v>0</v>
      </c>
      <c r="F43" s="28">
        <f t="shared" si="8"/>
        <v>0</v>
      </c>
      <c r="G43" s="28">
        <f t="shared" si="8"/>
        <v>0</v>
      </c>
    </row>
    <row r="44" spans="1:7" ht="19.5" customHeight="1" x14ac:dyDescent="0.2">
      <c r="A44" s="7" t="s">
        <v>36</v>
      </c>
      <c r="B44" s="6" t="s">
        <v>3</v>
      </c>
      <c r="C44" s="27">
        <f>C29</f>
        <v>0</v>
      </c>
      <c r="D44" s="27">
        <f t="shared" ref="D44:G44" si="9">D29</f>
        <v>0</v>
      </c>
      <c r="E44" s="27">
        <f t="shared" si="9"/>
        <v>0</v>
      </c>
      <c r="F44" s="27">
        <f t="shared" si="9"/>
        <v>0</v>
      </c>
      <c r="G44" s="27">
        <f t="shared" si="9"/>
        <v>0</v>
      </c>
    </row>
    <row r="45" spans="1:7" ht="15" customHeight="1" x14ac:dyDescent="0.2">
      <c r="A45" s="7" t="s">
        <v>37</v>
      </c>
      <c r="B45" s="6" t="s">
        <v>3</v>
      </c>
      <c r="C45" s="27"/>
      <c r="D45" s="27"/>
      <c r="E45" s="27"/>
      <c r="F45" s="28"/>
      <c r="G45" s="20"/>
    </row>
    <row r="46" spans="1:7" ht="18" customHeight="1" x14ac:dyDescent="0.2">
      <c r="A46" s="7" t="s">
        <v>38</v>
      </c>
      <c r="B46" s="6" t="s">
        <v>3</v>
      </c>
      <c r="C46" s="27">
        <f>C21</f>
        <v>0</v>
      </c>
      <c r="D46" s="27">
        <f t="shared" ref="D46:G46" si="10">D21</f>
        <v>0</v>
      </c>
      <c r="E46" s="27">
        <f t="shared" si="10"/>
        <v>0</v>
      </c>
      <c r="F46" s="27">
        <f t="shared" si="10"/>
        <v>0</v>
      </c>
      <c r="G46" s="27">
        <f t="shared" si="10"/>
        <v>0</v>
      </c>
    </row>
    <row r="47" spans="1:7" s="43" customFormat="1" ht="18" customHeight="1" x14ac:dyDescent="0.2">
      <c r="A47" s="41" t="s">
        <v>21</v>
      </c>
      <c r="B47" s="42" t="s">
        <v>3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</row>
    <row r="48" spans="1:7" s="43" customFormat="1" ht="18" customHeight="1" x14ac:dyDescent="0.2">
      <c r="A48" s="47" t="s">
        <v>26</v>
      </c>
      <c r="B48" s="42" t="s">
        <v>1</v>
      </c>
      <c r="C48" s="81"/>
      <c r="D48" s="81"/>
      <c r="E48" s="81"/>
      <c r="F48" s="81"/>
      <c r="G48" s="77"/>
    </row>
    <row r="49" spans="1:8" s="43" customFormat="1" ht="23.25" customHeight="1" x14ac:dyDescent="0.2">
      <c r="A49" s="41" t="s">
        <v>22</v>
      </c>
      <c r="B49" s="42" t="s">
        <v>2</v>
      </c>
      <c r="C49" s="78">
        <f>C7*12*22625/1000</f>
        <v>0</v>
      </c>
      <c r="D49" s="78">
        <f>D7*12*23333/1000</f>
        <v>0</v>
      </c>
      <c r="E49" s="78">
        <f>E7*10*23415/1000</f>
        <v>0</v>
      </c>
      <c r="F49" s="79">
        <f>F7*12*24418/1000</f>
        <v>0</v>
      </c>
      <c r="G49" s="78">
        <f>G7*12*25584/1000</f>
        <v>0</v>
      </c>
      <c r="H49" s="51"/>
    </row>
    <row r="50" spans="1:8" s="43" customFormat="1" ht="17.45" customHeight="1" x14ac:dyDescent="0.2">
      <c r="A50" s="62" t="s">
        <v>5</v>
      </c>
      <c r="B50" s="63"/>
      <c r="C50" s="64"/>
      <c r="D50" s="25" t="s">
        <v>6</v>
      </c>
      <c r="E50" s="63"/>
      <c r="F50" s="288" t="s">
        <v>29</v>
      </c>
      <c r="G50" s="289"/>
      <c r="H50" s="65"/>
    </row>
    <row r="51" spans="1:8" ht="21.75" customHeight="1" x14ac:dyDescent="0.2">
      <c r="A51" s="8"/>
      <c r="B51" s="1"/>
      <c r="C51" s="1"/>
      <c r="D51" s="1"/>
      <c r="E51" s="1"/>
      <c r="F51" s="1"/>
      <c r="G51" s="1"/>
      <c r="H51" s="12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16" zoomScaleNormal="100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197" customWidth="1"/>
    <col min="5" max="5" width="10.28515625" style="197" customWidth="1"/>
    <col min="6" max="6" width="9.85546875" style="197" customWidth="1"/>
    <col min="7" max="7" width="11.85546875" style="197" customWidth="1"/>
    <col min="8" max="8" width="8.85546875" style="197"/>
    <col min="9" max="17" width="8.85546875" style="149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7" ht="15.75" x14ac:dyDescent="0.25">
      <c r="A1" s="257" t="s">
        <v>7</v>
      </c>
      <c r="B1" s="257"/>
      <c r="C1" s="257"/>
      <c r="D1" s="257"/>
      <c r="E1" s="257"/>
      <c r="F1" s="257"/>
      <c r="G1" s="196"/>
    </row>
    <row r="2" spans="1:17" ht="15.75" thickBot="1" x14ac:dyDescent="0.3">
      <c r="A2" s="69" t="s">
        <v>67</v>
      </c>
      <c r="B2" s="1"/>
      <c r="C2" s="196"/>
      <c r="D2" s="196"/>
      <c r="E2" s="196"/>
      <c r="F2" s="196"/>
      <c r="G2" s="196"/>
    </row>
    <row r="3" spans="1:17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7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7" ht="33.4" customHeight="1" x14ac:dyDescent="0.2">
      <c r="A5" s="3" t="s">
        <v>50</v>
      </c>
      <c r="B5" s="4" t="s">
        <v>0</v>
      </c>
      <c r="C5" s="93">
        <v>15</v>
      </c>
      <c r="D5" s="93">
        <v>15</v>
      </c>
      <c r="E5" s="93">
        <v>15</v>
      </c>
      <c r="F5" s="93">
        <v>15</v>
      </c>
      <c r="G5" s="93">
        <v>15</v>
      </c>
    </row>
    <row r="6" spans="1:17" ht="27.75" customHeight="1" x14ac:dyDescent="0.2">
      <c r="A6" s="3" t="s">
        <v>16</v>
      </c>
      <c r="B6" s="6" t="s">
        <v>17</v>
      </c>
      <c r="C6" s="46">
        <v>412</v>
      </c>
      <c r="D6" s="46">
        <v>412</v>
      </c>
      <c r="E6" s="46">
        <v>412</v>
      </c>
      <c r="F6" s="46">
        <v>412</v>
      </c>
      <c r="G6" s="46">
        <v>412</v>
      </c>
    </row>
    <row r="7" spans="1:17" s="43" customFormat="1" ht="22.7" customHeight="1" x14ac:dyDescent="0.2">
      <c r="A7" s="41" t="s">
        <v>18</v>
      </c>
      <c r="B7" s="42" t="s">
        <v>3</v>
      </c>
      <c r="C7" s="50">
        <f>C10+C11+C17+C21+C20</f>
        <v>2580432</v>
      </c>
      <c r="D7" s="50">
        <f t="shared" ref="D7:G7" si="0">D10+D11+D17+D21+D20</f>
        <v>2909692.7</v>
      </c>
      <c r="E7" s="50">
        <f t="shared" si="0"/>
        <v>3092823.5291000004</v>
      </c>
      <c r="F7" s="50">
        <f t="shared" si="0"/>
        <v>3172271.7392520001</v>
      </c>
      <c r="G7" s="50">
        <f t="shared" si="0"/>
        <v>3272394.5895369845</v>
      </c>
      <c r="H7" s="167"/>
      <c r="I7" s="150"/>
      <c r="J7" s="150"/>
      <c r="K7" s="150"/>
      <c r="L7" s="150"/>
      <c r="M7" s="150"/>
      <c r="N7" s="150"/>
      <c r="O7" s="150"/>
      <c r="P7" s="150"/>
      <c r="Q7" s="150"/>
    </row>
    <row r="8" spans="1:17" s="43" customFormat="1" ht="15.75" customHeight="1" x14ac:dyDescent="0.2">
      <c r="A8" s="48" t="s">
        <v>23</v>
      </c>
      <c r="B8" s="42" t="s">
        <v>1</v>
      </c>
      <c r="C8" s="45"/>
      <c r="D8" s="45"/>
      <c r="E8" s="45"/>
      <c r="F8" s="45"/>
      <c r="G8" s="50"/>
      <c r="H8" s="167"/>
      <c r="I8" s="150"/>
      <c r="J8" s="150"/>
      <c r="K8" s="150"/>
      <c r="L8" s="150"/>
      <c r="M8" s="150"/>
      <c r="N8" s="150"/>
      <c r="O8" s="150"/>
      <c r="P8" s="150"/>
      <c r="Q8" s="150"/>
    </row>
    <row r="9" spans="1:17" s="43" customFormat="1" x14ac:dyDescent="0.2">
      <c r="A9" s="47" t="s">
        <v>13</v>
      </c>
      <c r="B9" s="42"/>
      <c r="C9" s="45"/>
      <c r="D9" s="45"/>
      <c r="E9" s="45"/>
      <c r="F9" s="45"/>
      <c r="G9" s="50"/>
      <c r="H9" s="167"/>
      <c r="I9" s="150"/>
      <c r="J9" s="150"/>
      <c r="K9" s="150"/>
      <c r="L9" s="150"/>
      <c r="M9" s="150"/>
      <c r="N9" s="150"/>
      <c r="O9" s="150"/>
      <c r="P9" s="150"/>
      <c r="Q9" s="150"/>
    </row>
    <row r="10" spans="1:17" s="43" customFormat="1" ht="16.5" customHeight="1" x14ac:dyDescent="0.2">
      <c r="A10" s="47" t="s">
        <v>30</v>
      </c>
      <c r="B10" s="42" t="s">
        <v>3</v>
      </c>
      <c r="C10" s="50">
        <v>56236</v>
      </c>
      <c r="D10" s="50">
        <v>62841</v>
      </c>
      <c r="E10" s="50">
        <v>68490.405900000012</v>
      </c>
      <c r="F10" s="50">
        <v>74810</v>
      </c>
      <c r="G10" s="50">
        <v>81780</v>
      </c>
      <c r="H10" s="167"/>
      <c r="I10" s="150"/>
      <c r="J10" s="150"/>
      <c r="K10" s="150"/>
      <c r="L10" s="150"/>
      <c r="M10" s="150"/>
      <c r="N10" s="150"/>
      <c r="O10" s="150"/>
      <c r="P10" s="150"/>
      <c r="Q10" s="150"/>
    </row>
    <row r="11" spans="1:17" s="43" customFormat="1" ht="15.75" customHeight="1" x14ac:dyDescent="0.2">
      <c r="A11" s="47" t="s">
        <v>31</v>
      </c>
      <c r="B11" s="42" t="s">
        <v>3</v>
      </c>
      <c r="C11" s="50">
        <f>C14+C15+C16</f>
        <v>1915273</v>
      </c>
      <c r="D11" s="50">
        <f t="shared" ref="D11:G11" si="1">D14+D15+D16</f>
        <v>1924705</v>
      </c>
      <c r="E11" s="50">
        <f t="shared" si="1"/>
        <v>2038982</v>
      </c>
      <c r="F11" s="50">
        <f t="shared" si="1"/>
        <v>2054434</v>
      </c>
      <c r="G11" s="50">
        <f t="shared" si="1"/>
        <v>2181889</v>
      </c>
      <c r="H11" s="167"/>
      <c r="I11" s="150"/>
      <c r="J11" s="150"/>
      <c r="K11" s="150"/>
      <c r="L11" s="150"/>
      <c r="M11" s="150"/>
      <c r="N11" s="150"/>
      <c r="O11" s="150"/>
      <c r="P11" s="150"/>
      <c r="Q11" s="150"/>
    </row>
    <row r="12" spans="1:17" s="43" customFormat="1" x14ac:dyDescent="0.2">
      <c r="A12" s="47" t="s">
        <v>4</v>
      </c>
      <c r="B12" s="42"/>
      <c r="C12" s="45"/>
      <c r="D12" s="45"/>
      <c r="E12" s="45"/>
      <c r="F12" s="45"/>
      <c r="G12" s="50"/>
      <c r="H12" s="167"/>
      <c r="I12" s="150"/>
      <c r="J12" s="150"/>
      <c r="K12" s="150"/>
      <c r="L12" s="150"/>
      <c r="M12" s="150"/>
      <c r="N12" s="150"/>
      <c r="O12" s="150"/>
      <c r="P12" s="150"/>
      <c r="Q12" s="150"/>
    </row>
    <row r="13" spans="1:17" s="43" customFormat="1" ht="15" customHeight="1" x14ac:dyDescent="0.2">
      <c r="A13" s="47" t="s">
        <v>32</v>
      </c>
      <c r="B13" s="42" t="s">
        <v>3</v>
      </c>
      <c r="C13" s="30"/>
      <c r="D13" s="30"/>
      <c r="E13" s="30"/>
      <c r="F13" s="30"/>
      <c r="G13" s="30"/>
      <c r="H13" s="167"/>
      <c r="I13" s="150"/>
      <c r="J13" s="150"/>
      <c r="K13" s="150"/>
      <c r="L13" s="150"/>
      <c r="M13" s="150"/>
      <c r="N13" s="150"/>
      <c r="O13" s="150"/>
      <c r="P13" s="150"/>
      <c r="Q13" s="150"/>
    </row>
    <row r="14" spans="1:17" s="43" customFormat="1" ht="15.75" customHeight="1" x14ac:dyDescent="0.2">
      <c r="A14" s="47" t="s">
        <v>33</v>
      </c>
      <c r="B14" s="42" t="s">
        <v>3</v>
      </c>
      <c r="C14" s="30">
        <v>957146</v>
      </c>
      <c r="D14" s="30">
        <v>955207</v>
      </c>
      <c r="E14" s="30">
        <v>1066690</v>
      </c>
      <c r="F14" s="30">
        <v>1081263</v>
      </c>
      <c r="G14" s="30">
        <v>1207790</v>
      </c>
      <c r="H14" s="167"/>
      <c r="I14" s="150"/>
      <c r="J14" s="150"/>
      <c r="K14" s="150"/>
      <c r="L14" s="150"/>
      <c r="M14" s="150"/>
      <c r="N14" s="150"/>
      <c r="O14" s="150"/>
      <c r="P14" s="150"/>
      <c r="Q14" s="150"/>
    </row>
    <row r="15" spans="1:17" s="43" customFormat="1" ht="28.9" customHeight="1" x14ac:dyDescent="0.2">
      <c r="A15" s="47" t="s">
        <v>34</v>
      </c>
      <c r="B15" s="42" t="s">
        <v>3</v>
      </c>
      <c r="C15" s="30">
        <v>19811</v>
      </c>
      <c r="D15" s="30">
        <v>20998</v>
      </c>
      <c r="E15" s="30">
        <v>22292</v>
      </c>
      <c r="F15" s="30">
        <v>23171</v>
      </c>
      <c r="G15" s="30">
        <v>24099</v>
      </c>
      <c r="H15" s="167"/>
      <c r="I15" s="150"/>
      <c r="J15" s="150"/>
      <c r="K15" s="150"/>
      <c r="L15" s="150"/>
      <c r="M15" s="150"/>
      <c r="N15" s="150"/>
      <c r="O15" s="150"/>
      <c r="P15" s="150"/>
      <c r="Q15" s="150"/>
    </row>
    <row r="16" spans="1:17" s="43" customFormat="1" ht="30.2" customHeight="1" x14ac:dyDescent="0.2">
      <c r="A16" s="47" t="s">
        <v>35</v>
      </c>
      <c r="B16" s="42" t="s">
        <v>3</v>
      </c>
      <c r="C16" s="45">
        <v>938316</v>
      </c>
      <c r="D16" s="45">
        <v>948500</v>
      </c>
      <c r="E16" s="45">
        <v>950000</v>
      </c>
      <c r="F16" s="45">
        <v>950000</v>
      </c>
      <c r="G16" s="50">
        <v>950000</v>
      </c>
      <c r="H16" s="167"/>
      <c r="I16" s="150"/>
      <c r="J16" s="150"/>
      <c r="K16" s="150"/>
      <c r="L16" s="150"/>
      <c r="M16" s="150"/>
      <c r="N16" s="150"/>
      <c r="O16" s="150"/>
      <c r="P16" s="150"/>
      <c r="Q16" s="150"/>
    </row>
    <row r="17" spans="1:17" s="43" customFormat="1" ht="13.7" customHeight="1" x14ac:dyDescent="0.2">
      <c r="A17" s="47" t="s">
        <v>14</v>
      </c>
      <c r="B17" s="42" t="s">
        <v>3</v>
      </c>
      <c r="C17" s="33">
        <v>555838</v>
      </c>
      <c r="D17" s="31">
        <v>868000</v>
      </c>
      <c r="E17" s="31">
        <v>929610</v>
      </c>
      <c r="F17" s="31">
        <v>986091</v>
      </c>
      <c r="G17" s="31">
        <v>950000</v>
      </c>
      <c r="H17" s="167"/>
      <c r="I17" s="150"/>
      <c r="J17" s="150"/>
      <c r="K17" s="150"/>
      <c r="L17" s="150"/>
      <c r="M17" s="150"/>
      <c r="N17" s="150"/>
      <c r="O17" s="150"/>
      <c r="P17" s="150"/>
      <c r="Q17" s="150"/>
    </row>
    <row r="18" spans="1:17" s="43" customFormat="1" ht="17.45" customHeight="1" x14ac:dyDescent="0.2">
      <c r="A18" s="47" t="s">
        <v>36</v>
      </c>
      <c r="B18" s="42" t="s">
        <v>3</v>
      </c>
      <c r="C18" s="45"/>
      <c r="D18" s="45"/>
      <c r="E18" s="45"/>
      <c r="F18" s="45"/>
      <c r="G18" s="50"/>
      <c r="H18" s="167"/>
      <c r="I18" s="150"/>
      <c r="J18" s="150"/>
      <c r="K18" s="150"/>
      <c r="L18" s="150"/>
      <c r="M18" s="150"/>
      <c r="N18" s="150"/>
      <c r="O18" s="150"/>
      <c r="P18" s="150"/>
      <c r="Q18" s="150"/>
    </row>
    <row r="19" spans="1:17" s="43" customFormat="1" ht="13.7" customHeight="1" x14ac:dyDescent="0.2">
      <c r="A19" s="47" t="s">
        <v>37</v>
      </c>
      <c r="B19" s="42" t="s">
        <v>3</v>
      </c>
      <c r="C19" s="45"/>
      <c r="D19" s="45"/>
      <c r="E19" s="45"/>
      <c r="F19" s="45"/>
      <c r="G19" s="50"/>
      <c r="H19" s="167"/>
      <c r="I19" s="150"/>
      <c r="J19" s="150"/>
      <c r="K19" s="150"/>
      <c r="L19" s="150"/>
      <c r="M19" s="150"/>
      <c r="N19" s="150"/>
      <c r="O19" s="150"/>
      <c r="P19" s="150"/>
      <c r="Q19" s="150"/>
    </row>
    <row r="20" spans="1:17" s="43" customFormat="1" ht="18.75" customHeight="1" x14ac:dyDescent="0.2">
      <c r="A20" s="47" t="s">
        <v>38</v>
      </c>
      <c r="B20" s="42" t="s">
        <v>3</v>
      </c>
      <c r="C20" s="30">
        <v>37676</v>
      </c>
      <c r="D20" s="30">
        <v>38429.520000000004</v>
      </c>
      <c r="E20" s="30">
        <v>39582.405600000006</v>
      </c>
      <c r="F20" s="30">
        <v>40374.053712000008</v>
      </c>
      <c r="G20" s="30">
        <v>41666.023430784007</v>
      </c>
      <c r="H20" s="167"/>
      <c r="I20" s="150"/>
      <c r="J20" s="150"/>
      <c r="K20" s="150"/>
      <c r="L20" s="150"/>
      <c r="M20" s="150"/>
      <c r="N20" s="150"/>
      <c r="O20" s="150"/>
      <c r="P20" s="150"/>
      <c r="Q20" s="150"/>
    </row>
    <row r="21" spans="1:17" s="43" customFormat="1" ht="12.75" customHeight="1" x14ac:dyDescent="0.2">
      <c r="A21" s="47" t="s">
        <v>15</v>
      </c>
      <c r="B21" s="42" t="s">
        <v>3</v>
      </c>
      <c r="C21" s="30">
        <v>15409</v>
      </c>
      <c r="D21" s="30">
        <v>15717.18</v>
      </c>
      <c r="E21" s="30">
        <v>16158.7176</v>
      </c>
      <c r="F21" s="30">
        <v>16562.685539999999</v>
      </c>
      <c r="G21" s="30">
        <v>17059.5661062</v>
      </c>
      <c r="H21" s="167"/>
      <c r="I21" s="150"/>
      <c r="J21" s="150"/>
      <c r="K21" s="150"/>
      <c r="L21" s="150"/>
      <c r="M21" s="150"/>
      <c r="N21" s="150"/>
      <c r="O21" s="150"/>
      <c r="P21" s="150"/>
      <c r="Q21" s="150"/>
    </row>
    <row r="22" spans="1:17" s="43" customFormat="1" ht="21.2" customHeight="1" x14ac:dyDescent="0.2">
      <c r="A22" s="41" t="s">
        <v>19</v>
      </c>
      <c r="B22" s="42" t="s">
        <v>3</v>
      </c>
      <c r="C22" s="50">
        <f>C26+C28+C27</f>
        <v>108707</v>
      </c>
      <c r="D22" s="50">
        <f t="shared" ref="D22:G22" si="2">D26+D28+D27</f>
        <v>54536.165000000001</v>
      </c>
      <c r="E22" s="50">
        <f t="shared" si="2"/>
        <v>39323.824755000001</v>
      </c>
      <c r="F22" s="50">
        <f t="shared" si="2"/>
        <v>35175.521868975004</v>
      </c>
      <c r="G22" s="50">
        <f t="shared" si="2"/>
        <v>31154.69796242375</v>
      </c>
      <c r="H22" s="167"/>
      <c r="I22" s="150"/>
      <c r="J22" s="150"/>
      <c r="K22" s="150"/>
      <c r="L22" s="150"/>
      <c r="M22" s="150"/>
      <c r="N22" s="150"/>
      <c r="O22" s="150"/>
      <c r="P22" s="150"/>
      <c r="Q22" s="150"/>
    </row>
    <row r="23" spans="1:17" s="43" customFormat="1" ht="14.25" customHeight="1" x14ac:dyDescent="0.2">
      <c r="A23" s="47" t="s">
        <v>24</v>
      </c>
      <c r="B23" s="42" t="s">
        <v>1</v>
      </c>
      <c r="C23" s="50"/>
      <c r="D23" s="50"/>
      <c r="E23" s="50"/>
      <c r="F23" s="50"/>
      <c r="G23" s="50"/>
      <c r="H23" s="167"/>
      <c r="I23" s="150"/>
      <c r="J23" s="150"/>
      <c r="K23" s="150"/>
      <c r="L23" s="150"/>
      <c r="M23" s="150"/>
      <c r="N23" s="150"/>
      <c r="O23" s="150"/>
      <c r="P23" s="150"/>
      <c r="Q23" s="150"/>
    </row>
    <row r="24" spans="1:17" s="43" customFormat="1" ht="18" customHeight="1" x14ac:dyDescent="0.2">
      <c r="A24" s="47" t="s">
        <v>13</v>
      </c>
      <c r="B24" s="42"/>
      <c r="C24" s="50"/>
      <c r="D24" s="50"/>
      <c r="E24" s="50"/>
      <c r="F24" s="50"/>
      <c r="G24" s="50"/>
      <c r="H24" s="167"/>
      <c r="I24" s="150"/>
      <c r="J24" s="150"/>
      <c r="K24" s="150"/>
      <c r="L24" s="150"/>
      <c r="M24" s="150"/>
      <c r="N24" s="150"/>
      <c r="O24" s="150"/>
      <c r="P24" s="150"/>
      <c r="Q24" s="150"/>
    </row>
    <row r="25" spans="1:17" s="43" customFormat="1" ht="18" customHeight="1" x14ac:dyDescent="0.2">
      <c r="A25" s="47" t="s">
        <v>30</v>
      </c>
      <c r="B25" s="42" t="s">
        <v>3</v>
      </c>
      <c r="C25" s="50"/>
      <c r="D25" s="50"/>
      <c r="E25" s="50"/>
      <c r="F25" s="50"/>
      <c r="G25" s="50"/>
      <c r="H25" s="167"/>
      <c r="I25" s="150"/>
      <c r="J25" s="150"/>
      <c r="K25" s="150"/>
      <c r="L25" s="150"/>
      <c r="M25" s="150"/>
      <c r="N25" s="150"/>
      <c r="O25" s="150"/>
      <c r="P25" s="150"/>
      <c r="Q25" s="150"/>
    </row>
    <row r="26" spans="1:17" s="43" customFormat="1" ht="18" customHeight="1" x14ac:dyDescent="0.2">
      <c r="A26" s="47" t="s">
        <v>31</v>
      </c>
      <c r="B26" s="42" t="s">
        <v>3</v>
      </c>
      <c r="C26" s="50">
        <v>68148</v>
      </c>
      <c r="D26" s="50">
        <v>3820</v>
      </c>
      <c r="E26" s="50">
        <v>775</v>
      </c>
      <c r="F26" s="50">
        <v>792</v>
      </c>
      <c r="G26" s="50">
        <v>802</v>
      </c>
      <c r="H26" s="167"/>
      <c r="I26" s="150"/>
      <c r="J26" s="150"/>
      <c r="K26" s="150"/>
      <c r="L26" s="150"/>
      <c r="M26" s="150"/>
      <c r="N26" s="150"/>
      <c r="O26" s="150"/>
      <c r="P26" s="150"/>
      <c r="Q26" s="150"/>
    </row>
    <row r="27" spans="1:17" s="43" customFormat="1" ht="13.7" customHeight="1" x14ac:dyDescent="0.2">
      <c r="A27" s="47" t="s">
        <v>14</v>
      </c>
      <c r="B27" s="42" t="s">
        <v>3</v>
      </c>
      <c r="C27" s="31">
        <v>23540</v>
      </c>
      <c r="D27" s="31">
        <v>33000</v>
      </c>
      <c r="E27" s="31">
        <v>20000</v>
      </c>
      <c r="F27" s="31">
        <v>15000</v>
      </c>
      <c r="G27" s="31">
        <v>10000</v>
      </c>
      <c r="H27" s="167"/>
      <c r="I27" s="150"/>
      <c r="J27" s="150"/>
      <c r="K27" s="150"/>
      <c r="L27" s="150"/>
      <c r="M27" s="150"/>
      <c r="N27" s="150"/>
      <c r="O27" s="150"/>
      <c r="P27" s="150"/>
      <c r="Q27" s="150"/>
    </row>
    <row r="28" spans="1:17" s="43" customFormat="1" ht="15.75" customHeight="1" x14ac:dyDescent="0.2">
      <c r="A28" s="47" t="s">
        <v>36</v>
      </c>
      <c r="B28" s="42" t="s">
        <v>3</v>
      </c>
      <c r="C28" s="30">
        <v>17019</v>
      </c>
      <c r="D28" s="30">
        <v>17716.165000000001</v>
      </c>
      <c r="E28" s="30">
        <v>18548.824755000001</v>
      </c>
      <c r="F28" s="30">
        <v>19383.521868975</v>
      </c>
      <c r="G28" s="30">
        <v>20352.69796242375</v>
      </c>
      <c r="H28" s="167"/>
      <c r="I28" s="150"/>
      <c r="J28" s="150"/>
      <c r="K28" s="150"/>
      <c r="L28" s="150"/>
      <c r="M28" s="150"/>
      <c r="N28" s="150"/>
      <c r="O28" s="150"/>
      <c r="P28" s="150"/>
      <c r="Q28" s="150"/>
    </row>
    <row r="29" spans="1:17" s="43" customFormat="1" ht="17.45" customHeight="1" x14ac:dyDescent="0.2">
      <c r="A29" s="47" t="s">
        <v>37</v>
      </c>
      <c r="B29" s="42" t="s">
        <v>3</v>
      </c>
      <c r="C29" s="50"/>
      <c r="D29" s="50"/>
      <c r="E29" s="50"/>
      <c r="F29" s="50"/>
      <c r="G29" s="50"/>
      <c r="H29" s="167"/>
      <c r="I29" s="150"/>
      <c r="J29" s="150"/>
      <c r="K29" s="150"/>
      <c r="L29" s="150"/>
      <c r="M29" s="150"/>
      <c r="N29" s="150"/>
      <c r="O29" s="150"/>
      <c r="P29" s="150"/>
      <c r="Q29" s="150"/>
    </row>
    <row r="30" spans="1:17" s="43" customFormat="1" ht="17.45" customHeight="1" x14ac:dyDescent="0.2">
      <c r="A30" s="47" t="s">
        <v>38</v>
      </c>
      <c r="B30" s="42" t="s">
        <v>3</v>
      </c>
      <c r="C30" s="30"/>
      <c r="D30" s="30"/>
      <c r="E30" s="30"/>
      <c r="F30" s="30"/>
      <c r="G30" s="30"/>
      <c r="H30" s="167"/>
      <c r="I30" s="150"/>
      <c r="J30" s="150"/>
      <c r="K30" s="150"/>
      <c r="L30" s="150"/>
      <c r="M30" s="150"/>
      <c r="N30" s="150"/>
      <c r="O30" s="150"/>
      <c r="P30" s="150"/>
      <c r="Q30" s="150"/>
    </row>
    <row r="31" spans="1:17" s="43" customFormat="1" ht="15" customHeight="1" x14ac:dyDescent="0.2">
      <c r="A31" s="47" t="s">
        <v>15</v>
      </c>
      <c r="B31" s="42" t="s">
        <v>3</v>
      </c>
      <c r="C31" s="50"/>
      <c r="D31" s="50"/>
      <c r="E31" s="50"/>
      <c r="F31" s="50"/>
      <c r="G31" s="50"/>
      <c r="H31" s="167"/>
      <c r="I31" s="150"/>
      <c r="J31" s="150"/>
      <c r="K31" s="150"/>
      <c r="L31" s="150"/>
      <c r="M31" s="150"/>
      <c r="N31" s="150"/>
      <c r="O31" s="150"/>
      <c r="P31" s="150"/>
      <c r="Q31" s="150"/>
    </row>
    <row r="32" spans="1:17" s="43" customFormat="1" ht="21.2" customHeight="1" x14ac:dyDescent="0.2">
      <c r="A32" s="41" t="s">
        <v>20</v>
      </c>
      <c r="B32" s="42" t="s">
        <v>3</v>
      </c>
      <c r="C32" s="50">
        <f>C35+C36+C42+C43+C45+C46</f>
        <v>2689139</v>
      </c>
      <c r="D32" s="50">
        <f t="shared" ref="D32:G32" si="3">D35+D36+D42+D43+D45+D46</f>
        <v>2964228.8650000002</v>
      </c>
      <c r="E32" s="50">
        <f t="shared" si="3"/>
        <v>3132147.3538550003</v>
      </c>
      <c r="F32" s="50">
        <f t="shared" si="3"/>
        <v>3207447.261120975</v>
      </c>
      <c r="G32" s="50">
        <f t="shared" si="3"/>
        <v>3303549.2874994082</v>
      </c>
      <c r="H32" s="167"/>
      <c r="I32" s="150"/>
      <c r="J32" s="150"/>
      <c r="K32" s="150"/>
      <c r="L32" s="150"/>
      <c r="M32" s="150"/>
      <c r="N32" s="150"/>
      <c r="O32" s="150"/>
      <c r="P32" s="150"/>
      <c r="Q32" s="150"/>
    </row>
    <row r="33" spans="1:17" s="43" customFormat="1" ht="18.75" customHeight="1" x14ac:dyDescent="0.2">
      <c r="A33" s="47" t="s">
        <v>25</v>
      </c>
      <c r="B33" s="42" t="s">
        <v>1</v>
      </c>
      <c r="C33" s="50"/>
      <c r="D33" s="50"/>
      <c r="E33" s="50"/>
      <c r="F33" s="50"/>
      <c r="G33" s="50"/>
      <c r="H33" s="167"/>
      <c r="I33" s="150"/>
      <c r="J33" s="150"/>
      <c r="K33" s="150"/>
      <c r="L33" s="150"/>
      <c r="M33" s="150"/>
      <c r="N33" s="150"/>
      <c r="O33" s="150"/>
      <c r="P33" s="150"/>
      <c r="Q33" s="150"/>
    </row>
    <row r="34" spans="1:17" s="43" customFormat="1" ht="16.5" customHeight="1" x14ac:dyDescent="0.2">
      <c r="A34" s="47" t="s">
        <v>13</v>
      </c>
      <c r="B34" s="42"/>
      <c r="C34" s="50"/>
      <c r="D34" s="50"/>
      <c r="E34" s="50"/>
      <c r="F34" s="50"/>
      <c r="G34" s="50"/>
      <c r="H34" s="167"/>
      <c r="I34" s="150"/>
      <c r="J34" s="150"/>
      <c r="K34" s="150"/>
      <c r="L34" s="150"/>
      <c r="M34" s="150"/>
      <c r="N34" s="150"/>
      <c r="O34" s="150"/>
      <c r="P34" s="150"/>
      <c r="Q34" s="150"/>
    </row>
    <row r="35" spans="1:17" s="43" customFormat="1" ht="17.45" customHeight="1" x14ac:dyDescent="0.2">
      <c r="A35" s="47" t="s">
        <v>30</v>
      </c>
      <c r="B35" s="42" t="s">
        <v>3</v>
      </c>
      <c r="C35" s="50">
        <f>C10</f>
        <v>56236</v>
      </c>
      <c r="D35" s="50">
        <f t="shared" ref="D35:G35" si="4">D10</f>
        <v>62841</v>
      </c>
      <c r="E35" s="50">
        <f t="shared" si="4"/>
        <v>68490.405900000012</v>
      </c>
      <c r="F35" s="50">
        <f t="shared" si="4"/>
        <v>74810</v>
      </c>
      <c r="G35" s="50">
        <f t="shared" si="4"/>
        <v>81780</v>
      </c>
      <c r="H35" s="167"/>
      <c r="I35" s="150"/>
      <c r="J35" s="150"/>
      <c r="K35" s="150"/>
      <c r="L35" s="150"/>
      <c r="M35" s="150"/>
      <c r="N35" s="150"/>
      <c r="O35" s="150"/>
      <c r="P35" s="150"/>
      <c r="Q35" s="150"/>
    </row>
    <row r="36" spans="1:17" s="43" customFormat="1" ht="17.45" customHeight="1" x14ac:dyDescent="0.2">
      <c r="A36" s="47" t="s">
        <v>31</v>
      </c>
      <c r="B36" s="42" t="s">
        <v>3</v>
      </c>
      <c r="C36" s="50">
        <f>C38+C39+C40+C41</f>
        <v>1983421</v>
      </c>
      <c r="D36" s="50">
        <f t="shared" ref="D36:G36" si="5">D38+D39+D40+D41</f>
        <v>1928525</v>
      </c>
      <c r="E36" s="50">
        <f t="shared" si="5"/>
        <v>2039757</v>
      </c>
      <c r="F36" s="50">
        <f t="shared" si="5"/>
        <v>2055226</v>
      </c>
      <c r="G36" s="50">
        <f t="shared" si="5"/>
        <v>2182691</v>
      </c>
      <c r="H36" s="167"/>
      <c r="I36" s="150"/>
      <c r="J36" s="150"/>
      <c r="K36" s="150"/>
      <c r="L36" s="150"/>
      <c r="M36" s="150"/>
      <c r="N36" s="150"/>
      <c r="O36" s="150"/>
      <c r="P36" s="150"/>
      <c r="Q36" s="150"/>
    </row>
    <row r="37" spans="1:17" s="43" customFormat="1" x14ac:dyDescent="0.2">
      <c r="A37" s="47" t="s">
        <v>4</v>
      </c>
      <c r="B37" s="42"/>
      <c r="C37" s="50"/>
      <c r="D37" s="50"/>
      <c r="E37" s="50"/>
      <c r="F37" s="50"/>
      <c r="G37" s="50"/>
      <c r="H37" s="167"/>
      <c r="I37" s="150"/>
      <c r="J37" s="150"/>
      <c r="K37" s="150"/>
      <c r="L37" s="150"/>
      <c r="M37" s="150"/>
      <c r="N37" s="150"/>
      <c r="O37" s="150"/>
      <c r="P37" s="150"/>
      <c r="Q37" s="150"/>
    </row>
    <row r="38" spans="1:17" s="43" customFormat="1" ht="17.45" customHeight="1" x14ac:dyDescent="0.2">
      <c r="A38" s="47" t="s">
        <v>32</v>
      </c>
      <c r="B38" s="42" t="s">
        <v>3</v>
      </c>
      <c r="C38" s="45">
        <f>C13</f>
        <v>0</v>
      </c>
      <c r="D38" s="45">
        <f t="shared" ref="D38:G40" si="6">D13</f>
        <v>0</v>
      </c>
      <c r="E38" s="45">
        <f t="shared" si="6"/>
        <v>0</v>
      </c>
      <c r="F38" s="45">
        <f t="shared" si="6"/>
        <v>0</v>
      </c>
      <c r="G38" s="45">
        <f t="shared" si="6"/>
        <v>0</v>
      </c>
      <c r="H38" s="167"/>
      <c r="I38" s="150"/>
      <c r="J38" s="150"/>
      <c r="K38" s="150"/>
      <c r="L38" s="150"/>
      <c r="M38" s="150"/>
      <c r="N38" s="150"/>
      <c r="O38" s="150"/>
      <c r="P38" s="150"/>
      <c r="Q38" s="150"/>
    </row>
    <row r="39" spans="1:17" s="43" customFormat="1" ht="18" customHeight="1" x14ac:dyDescent="0.2">
      <c r="A39" s="47" t="s">
        <v>33</v>
      </c>
      <c r="B39" s="42" t="s">
        <v>3</v>
      </c>
      <c r="C39" s="45">
        <f>C26+C14</f>
        <v>1025294</v>
      </c>
      <c r="D39" s="45">
        <f t="shared" ref="D39:G39" si="7">D26+D14</f>
        <v>959027</v>
      </c>
      <c r="E39" s="45">
        <f t="shared" si="7"/>
        <v>1067465</v>
      </c>
      <c r="F39" s="45">
        <f t="shared" si="7"/>
        <v>1082055</v>
      </c>
      <c r="G39" s="45">
        <f t="shared" si="7"/>
        <v>1208592</v>
      </c>
      <c r="H39" s="167"/>
      <c r="I39" s="150"/>
      <c r="J39" s="150"/>
      <c r="K39" s="150"/>
      <c r="L39" s="150"/>
      <c r="M39" s="150"/>
      <c r="N39" s="150"/>
      <c r="O39" s="150"/>
      <c r="P39" s="150"/>
      <c r="Q39" s="150"/>
    </row>
    <row r="40" spans="1:17" s="43" customFormat="1" ht="27.75" customHeight="1" x14ac:dyDescent="0.2">
      <c r="A40" s="47" t="s">
        <v>34</v>
      </c>
      <c r="B40" s="42" t="s">
        <v>3</v>
      </c>
      <c r="C40" s="45">
        <f>C15</f>
        <v>19811</v>
      </c>
      <c r="D40" s="45">
        <f t="shared" si="6"/>
        <v>20998</v>
      </c>
      <c r="E40" s="45">
        <f t="shared" si="6"/>
        <v>22292</v>
      </c>
      <c r="F40" s="45">
        <f t="shared" si="6"/>
        <v>23171</v>
      </c>
      <c r="G40" s="45">
        <f t="shared" si="6"/>
        <v>24099</v>
      </c>
      <c r="H40" s="167"/>
      <c r="I40" s="150"/>
      <c r="J40" s="150"/>
      <c r="K40" s="150"/>
      <c r="L40" s="150"/>
      <c r="M40" s="150"/>
      <c r="N40" s="150"/>
      <c r="O40" s="150"/>
      <c r="P40" s="150"/>
      <c r="Q40" s="150"/>
    </row>
    <row r="41" spans="1:17" s="43" customFormat="1" ht="29.45" customHeight="1" x14ac:dyDescent="0.2">
      <c r="A41" s="47" t="s">
        <v>35</v>
      </c>
      <c r="B41" s="42" t="s">
        <v>3</v>
      </c>
      <c r="C41" s="45">
        <f>C16</f>
        <v>938316</v>
      </c>
      <c r="D41" s="45">
        <f t="shared" ref="D41:G41" si="8">D16</f>
        <v>948500</v>
      </c>
      <c r="E41" s="45">
        <f t="shared" si="8"/>
        <v>950000</v>
      </c>
      <c r="F41" s="45">
        <f t="shared" si="8"/>
        <v>950000</v>
      </c>
      <c r="G41" s="45">
        <f t="shared" si="8"/>
        <v>950000</v>
      </c>
      <c r="H41" s="167"/>
      <c r="I41" s="150"/>
      <c r="J41" s="150"/>
      <c r="K41" s="150"/>
      <c r="L41" s="150"/>
      <c r="M41" s="150"/>
      <c r="N41" s="150"/>
      <c r="O41" s="150"/>
      <c r="P41" s="150"/>
      <c r="Q41" s="150"/>
    </row>
    <row r="42" spans="1:17" s="43" customFormat="1" ht="18.75" customHeight="1" x14ac:dyDescent="0.2">
      <c r="A42" s="47" t="s">
        <v>14</v>
      </c>
      <c r="B42" s="42" t="s">
        <v>3</v>
      </c>
      <c r="C42" s="45">
        <f>C27+C17</f>
        <v>579378</v>
      </c>
      <c r="D42" s="45">
        <f t="shared" ref="D42:G42" si="9">D27+D17</f>
        <v>901000</v>
      </c>
      <c r="E42" s="45">
        <f t="shared" si="9"/>
        <v>949610</v>
      </c>
      <c r="F42" s="45">
        <f t="shared" si="9"/>
        <v>1001091</v>
      </c>
      <c r="G42" s="45">
        <f t="shared" si="9"/>
        <v>960000</v>
      </c>
      <c r="H42" s="167"/>
      <c r="I42" s="150"/>
      <c r="J42" s="150"/>
      <c r="K42" s="150"/>
      <c r="L42" s="150"/>
      <c r="M42" s="150"/>
      <c r="N42" s="150"/>
      <c r="O42" s="150"/>
      <c r="P42" s="150"/>
      <c r="Q42" s="150"/>
    </row>
    <row r="43" spans="1:17" s="43" customFormat="1" ht="19.5" customHeight="1" x14ac:dyDescent="0.2">
      <c r="A43" s="47" t="s">
        <v>36</v>
      </c>
      <c r="B43" s="42" t="s">
        <v>3</v>
      </c>
      <c r="C43" s="45">
        <f>C28</f>
        <v>17019</v>
      </c>
      <c r="D43" s="45">
        <f t="shared" ref="D43:G43" si="10">D28</f>
        <v>17716.165000000001</v>
      </c>
      <c r="E43" s="45">
        <f t="shared" si="10"/>
        <v>18548.824755000001</v>
      </c>
      <c r="F43" s="45">
        <f t="shared" si="10"/>
        <v>19383.521868975</v>
      </c>
      <c r="G43" s="45">
        <f t="shared" si="10"/>
        <v>20352.69796242375</v>
      </c>
      <c r="H43" s="167"/>
      <c r="I43" s="150"/>
      <c r="J43" s="150"/>
      <c r="K43" s="150"/>
      <c r="L43" s="150"/>
      <c r="M43" s="150"/>
      <c r="N43" s="150"/>
      <c r="O43" s="150"/>
      <c r="P43" s="150"/>
      <c r="Q43" s="150"/>
    </row>
    <row r="44" spans="1:17" s="43" customFormat="1" ht="15" customHeight="1" x14ac:dyDescent="0.2">
      <c r="A44" s="47" t="s">
        <v>37</v>
      </c>
      <c r="B44" s="42" t="s">
        <v>3</v>
      </c>
      <c r="C44" s="45"/>
      <c r="D44" s="45"/>
      <c r="E44" s="45"/>
      <c r="F44" s="45"/>
      <c r="G44" s="50"/>
      <c r="H44" s="167"/>
      <c r="I44" s="150"/>
      <c r="J44" s="150"/>
      <c r="K44" s="150"/>
      <c r="L44" s="150"/>
      <c r="M44" s="150"/>
      <c r="N44" s="150"/>
      <c r="O44" s="150"/>
      <c r="P44" s="150"/>
      <c r="Q44" s="150"/>
    </row>
    <row r="45" spans="1:17" s="43" customFormat="1" ht="18" customHeight="1" x14ac:dyDescent="0.2">
      <c r="A45" s="47" t="s">
        <v>38</v>
      </c>
      <c r="B45" s="42" t="s">
        <v>3</v>
      </c>
      <c r="C45" s="45">
        <f>C20</f>
        <v>37676</v>
      </c>
      <c r="D45" s="45">
        <f t="shared" ref="D45:G46" si="11">D20</f>
        <v>38429.520000000004</v>
      </c>
      <c r="E45" s="45">
        <f t="shared" si="11"/>
        <v>39582.405600000006</v>
      </c>
      <c r="F45" s="45">
        <f t="shared" si="11"/>
        <v>40374.053712000008</v>
      </c>
      <c r="G45" s="45">
        <f t="shared" si="11"/>
        <v>41666.023430784007</v>
      </c>
      <c r="H45" s="167"/>
      <c r="I45" s="150"/>
      <c r="J45" s="150"/>
      <c r="K45" s="150"/>
      <c r="L45" s="150"/>
      <c r="M45" s="150"/>
      <c r="N45" s="150"/>
      <c r="O45" s="150"/>
      <c r="P45" s="150"/>
      <c r="Q45" s="150"/>
    </row>
    <row r="46" spans="1:17" s="43" customFormat="1" ht="16.5" customHeight="1" x14ac:dyDescent="0.2">
      <c r="A46" s="47" t="s">
        <v>15</v>
      </c>
      <c r="B46" s="42" t="s">
        <v>3</v>
      </c>
      <c r="C46" s="45">
        <f>C21</f>
        <v>15409</v>
      </c>
      <c r="D46" s="45">
        <f t="shared" si="11"/>
        <v>15717.18</v>
      </c>
      <c r="E46" s="45">
        <f t="shared" si="11"/>
        <v>16158.7176</v>
      </c>
      <c r="F46" s="45">
        <f t="shared" si="11"/>
        <v>16562.685539999999</v>
      </c>
      <c r="G46" s="45">
        <f t="shared" si="11"/>
        <v>17059.5661062</v>
      </c>
      <c r="H46" s="167"/>
      <c r="I46" s="150"/>
      <c r="J46" s="150"/>
      <c r="K46" s="150"/>
      <c r="L46" s="150"/>
      <c r="M46" s="150"/>
      <c r="N46" s="150"/>
      <c r="O46" s="150"/>
      <c r="P46" s="150"/>
      <c r="Q46" s="150"/>
    </row>
    <row r="47" spans="1:17" s="43" customFormat="1" ht="18" customHeight="1" x14ac:dyDescent="0.2">
      <c r="A47" s="41" t="s">
        <v>21</v>
      </c>
      <c r="B47" s="42" t="s">
        <v>3</v>
      </c>
      <c r="C47" s="76"/>
      <c r="D47" s="76"/>
      <c r="E47" s="76"/>
      <c r="F47" s="76"/>
      <c r="G47" s="76"/>
      <c r="H47" s="167"/>
      <c r="I47" s="150"/>
      <c r="J47" s="150"/>
      <c r="K47" s="150"/>
      <c r="L47" s="150"/>
      <c r="M47" s="150"/>
      <c r="N47" s="150"/>
      <c r="O47" s="150"/>
      <c r="P47" s="150"/>
      <c r="Q47" s="150"/>
    </row>
    <row r="48" spans="1:17" s="43" customFormat="1" ht="18" customHeight="1" x14ac:dyDescent="0.2">
      <c r="A48" s="47" t="s">
        <v>26</v>
      </c>
      <c r="B48" s="42" t="s">
        <v>1</v>
      </c>
      <c r="C48" s="75"/>
      <c r="D48" s="75"/>
      <c r="E48" s="75"/>
      <c r="F48" s="75"/>
      <c r="G48" s="151"/>
      <c r="H48" s="167"/>
      <c r="I48" s="150"/>
      <c r="J48" s="150"/>
      <c r="K48" s="150"/>
      <c r="L48" s="150"/>
      <c r="M48" s="150"/>
      <c r="N48" s="150"/>
      <c r="O48" s="150"/>
      <c r="P48" s="150"/>
      <c r="Q48" s="150"/>
    </row>
    <row r="49" spans="1:17" s="43" customFormat="1" ht="23.25" customHeight="1" x14ac:dyDescent="0.2">
      <c r="A49" s="41" t="s">
        <v>22</v>
      </c>
      <c r="B49" s="42" t="s">
        <v>2</v>
      </c>
      <c r="C49" s="76"/>
      <c r="D49" s="76"/>
      <c r="E49" s="76"/>
      <c r="F49" s="76"/>
      <c r="G49" s="76"/>
      <c r="H49" s="198"/>
      <c r="I49" s="150"/>
      <c r="J49" s="150"/>
      <c r="K49" s="150"/>
      <c r="L49" s="150"/>
      <c r="M49" s="150"/>
      <c r="N49" s="150"/>
      <c r="O49" s="150"/>
      <c r="P49" s="150"/>
      <c r="Q49" s="150"/>
    </row>
    <row r="50" spans="1:17" ht="17.45" customHeight="1" x14ac:dyDescent="0.2">
      <c r="A50" s="22" t="s">
        <v>5</v>
      </c>
      <c r="B50" s="23"/>
      <c r="C50" s="153"/>
      <c r="D50" s="199" t="s">
        <v>6</v>
      </c>
      <c r="E50" s="154"/>
      <c r="F50" s="290" t="s">
        <v>29</v>
      </c>
      <c r="G50" s="291"/>
      <c r="H50" s="200"/>
    </row>
    <row r="51" spans="1:17" ht="21.75" customHeight="1" x14ac:dyDescent="0.2">
      <c r="A51" s="8"/>
      <c r="B51" s="1"/>
      <c r="C51" s="196"/>
      <c r="D51" s="196"/>
      <c r="E51" s="196"/>
      <c r="F51" s="196"/>
      <c r="G51" s="196"/>
      <c r="H51" s="201"/>
    </row>
    <row r="55" spans="1:17" x14ac:dyDescent="0.2">
      <c r="C55" s="168"/>
      <c r="D55" s="168"/>
      <c r="E55" s="168"/>
      <c r="F55" s="168"/>
      <c r="G55" s="168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19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182" customWidth="1"/>
    <col min="5" max="5" width="10.28515625" style="182" customWidth="1"/>
    <col min="6" max="6" width="9.85546875" style="182" customWidth="1"/>
    <col min="7" max="7" width="11.85546875" style="182" customWidth="1"/>
    <col min="8" max="8" width="8.85546875" style="182"/>
    <col min="9" max="14" width="8.85546875" style="169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7" ht="15.75" x14ac:dyDescent="0.25">
      <c r="A1" s="257" t="s">
        <v>7</v>
      </c>
      <c r="B1" s="257"/>
      <c r="C1" s="257"/>
      <c r="D1" s="257"/>
      <c r="E1" s="257"/>
      <c r="F1" s="257"/>
      <c r="G1" s="181"/>
    </row>
    <row r="2" spans="1:7" ht="15" thickBot="1" x14ac:dyDescent="0.25">
      <c r="A2" s="2" t="s">
        <v>54</v>
      </c>
      <c r="B2" s="1"/>
      <c r="C2" s="181"/>
      <c r="D2" s="181"/>
      <c r="E2" s="181"/>
      <c r="F2" s="181"/>
      <c r="G2" s="181"/>
    </row>
    <row r="3" spans="1:7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7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7" ht="32.65" customHeight="1" x14ac:dyDescent="0.2">
      <c r="A5" s="3" t="s">
        <v>49</v>
      </c>
      <c r="B5" s="4" t="s">
        <v>0</v>
      </c>
      <c r="C5" s="170">
        <v>7</v>
      </c>
      <c r="D5" s="170">
        <v>5</v>
      </c>
      <c r="E5" s="170">
        <v>5</v>
      </c>
      <c r="F5" s="170">
        <v>5</v>
      </c>
      <c r="G5" s="170">
        <v>5</v>
      </c>
    </row>
    <row r="6" spans="1:7" ht="27.75" customHeight="1" x14ac:dyDescent="0.2">
      <c r="A6" s="3" t="s">
        <v>16</v>
      </c>
      <c r="B6" s="6" t="s">
        <v>17</v>
      </c>
      <c r="C6" s="171">
        <v>3</v>
      </c>
      <c r="D6" s="171">
        <v>3</v>
      </c>
      <c r="E6" s="171">
        <v>5</v>
      </c>
      <c r="F6" s="171">
        <v>5</v>
      </c>
      <c r="G6" s="171">
        <v>5</v>
      </c>
    </row>
    <row r="7" spans="1:7" ht="22.7" customHeight="1" x14ac:dyDescent="0.2">
      <c r="A7" s="3" t="s">
        <v>18</v>
      </c>
      <c r="B7" s="6" t="s">
        <v>3</v>
      </c>
      <c r="C7" s="172">
        <f>C10+C11+C17+C20</f>
        <v>0</v>
      </c>
      <c r="D7" s="172">
        <f t="shared" ref="D7:G7" si="0">D10+D11+D17+D20</f>
        <v>0</v>
      </c>
      <c r="E7" s="172">
        <f t="shared" si="0"/>
        <v>0</v>
      </c>
      <c r="F7" s="172">
        <f t="shared" si="0"/>
        <v>0</v>
      </c>
      <c r="G7" s="172">
        <f t="shared" si="0"/>
        <v>0</v>
      </c>
    </row>
    <row r="8" spans="1:7" ht="15.75" customHeight="1" x14ac:dyDescent="0.2">
      <c r="A8" s="9" t="s">
        <v>23</v>
      </c>
      <c r="B8" s="6" t="s">
        <v>1</v>
      </c>
      <c r="C8" s="173"/>
      <c r="D8" s="173"/>
      <c r="E8" s="173"/>
      <c r="F8" s="173"/>
      <c r="G8" s="172"/>
    </row>
    <row r="9" spans="1:7" x14ac:dyDescent="0.2">
      <c r="A9" s="7" t="s">
        <v>13</v>
      </c>
      <c r="B9" s="6"/>
      <c r="C9" s="173"/>
      <c r="D9" s="173"/>
      <c r="E9" s="173"/>
      <c r="F9" s="173"/>
      <c r="G9" s="172"/>
    </row>
    <row r="10" spans="1:7" ht="16.5" customHeight="1" x14ac:dyDescent="0.2">
      <c r="A10" s="7" t="s">
        <v>30</v>
      </c>
      <c r="B10" s="6" t="s">
        <v>3</v>
      </c>
      <c r="C10" s="174">
        <v>0</v>
      </c>
      <c r="D10" s="175">
        <v>0</v>
      </c>
      <c r="E10" s="175">
        <v>0</v>
      </c>
      <c r="F10" s="175">
        <v>0</v>
      </c>
      <c r="G10" s="175">
        <v>0</v>
      </c>
    </row>
    <row r="11" spans="1:7" ht="15.75" customHeight="1" x14ac:dyDescent="0.2">
      <c r="A11" s="7" t="s">
        <v>31</v>
      </c>
      <c r="B11" s="6" t="s">
        <v>3</v>
      </c>
      <c r="C11" s="172">
        <f>C14</f>
        <v>0</v>
      </c>
      <c r="D11" s="172">
        <f t="shared" ref="D11:G11" si="1">D14</f>
        <v>0</v>
      </c>
      <c r="E11" s="172">
        <f t="shared" si="1"/>
        <v>0</v>
      </c>
      <c r="F11" s="172">
        <f t="shared" si="1"/>
        <v>0</v>
      </c>
      <c r="G11" s="172">
        <f t="shared" si="1"/>
        <v>0</v>
      </c>
    </row>
    <row r="12" spans="1:7" x14ac:dyDescent="0.2">
      <c r="A12" s="7" t="s">
        <v>4</v>
      </c>
      <c r="B12" s="6"/>
      <c r="C12" s="173"/>
      <c r="D12" s="173"/>
      <c r="E12" s="173"/>
      <c r="F12" s="173"/>
      <c r="G12" s="172"/>
    </row>
    <row r="13" spans="1:7" ht="15" customHeight="1" x14ac:dyDescent="0.2">
      <c r="A13" s="7" t="s">
        <v>32</v>
      </c>
      <c r="B13" s="6" t="s">
        <v>3</v>
      </c>
      <c r="C13" s="183"/>
      <c r="D13" s="183"/>
      <c r="E13" s="183"/>
      <c r="F13" s="183"/>
      <c r="G13" s="183"/>
    </row>
    <row r="14" spans="1:7" ht="15.75" customHeight="1" x14ac:dyDescent="0.2">
      <c r="A14" s="7" t="s">
        <v>33</v>
      </c>
      <c r="B14" s="6" t="s">
        <v>3</v>
      </c>
      <c r="C14" s="183"/>
      <c r="D14" s="183"/>
      <c r="E14" s="183"/>
      <c r="F14" s="183"/>
      <c r="G14" s="183"/>
    </row>
    <row r="15" spans="1:7" ht="28.9" customHeight="1" x14ac:dyDescent="0.2">
      <c r="A15" s="7" t="s">
        <v>34</v>
      </c>
      <c r="B15" s="6" t="s">
        <v>3</v>
      </c>
      <c r="C15" s="175"/>
      <c r="D15" s="175"/>
      <c r="E15" s="175"/>
      <c r="F15" s="175"/>
      <c r="G15" s="175"/>
    </row>
    <row r="16" spans="1:7" ht="30.2" customHeight="1" x14ac:dyDescent="0.2">
      <c r="A16" s="7" t="s">
        <v>35</v>
      </c>
      <c r="B16" s="6" t="s">
        <v>3</v>
      </c>
      <c r="C16" s="173"/>
      <c r="D16" s="173"/>
      <c r="E16" s="173"/>
      <c r="F16" s="173"/>
      <c r="G16" s="172"/>
    </row>
    <row r="17" spans="1:7" ht="13.7" customHeight="1" x14ac:dyDescent="0.2">
      <c r="A17" s="7" t="s">
        <v>14</v>
      </c>
      <c r="B17" s="6" t="s">
        <v>3</v>
      </c>
      <c r="C17" s="184"/>
      <c r="D17" s="185"/>
      <c r="E17" s="185"/>
      <c r="F17" s="185"/>
      <c r="G17" s="185"/>
    </row>
    <row r="18" spans="1:7" ht="17.45" customHeight="1" x14ac:dyDescent="0.2">
      <c r="A18" s="7" t="s">
        <v>36</v>
      </c>
      <c r="B18" s="6" t="s">
        <v>3</v>
      </c>
      <c r="C18" s="173"/>
      <c r="D18" s="173"/>
      <c r="E18" s="173"/>
      <c r="F18" s="173"/>
      <c r="G18" s="172"/>
    </row>
    <row r="19" spans="1:7" ht="13.7" customHeight="1" x14ac:dyDescent="0.2">
      <c r="A19" s="7" t="s">
        <v>37</v>
      </c>
      <c r="B19" s="6" t="s">
        <v>3</v>
      </c>
      <c r="C19" s="173"/>
      <c r="D19" s="173"/>
      <c r="E19" s="173"/>
      <c r="F19" s="173"/>
      <c r="G19" s="172"/>
    </row>
    <row r="20" spans="1:7" ht="18.75" customHeight="1" x14ac:dyDescent="0.2">
      <c r="A20" s="7" t="s">
        <v>38</v>
      </c>
      <c r="B20" s="6" t="s">
        <v>3</v>
      </c>
      <c r="C20" s="183"/>
      <c r="D20" s="183"/>
      <c r="E20" s="183"/>
      <c r="F20" s="183"/>
      <c r="G20" s="183"/>
    </row>
    <row r="21" spans="1:7" ht="12.75" customHeight="1" x14ac:dyDescent="0.2">
      <c r="A21" s="7" t="s">
        <v>15</v>
      </c>
      <c r="B21" s="6" t="s">
        <v>3</v>
      </c>
      <c r="C21" s="183"/>
      <c r="D21" s="175"/>
      <c r="E21" s="175"/>
      <c r="F21" s="175"/>
      <c r="G21" s="175"/>
    </row>
    <row r="22" spans="1:7" ht="21.2" customHeight="1" x14ac:dyDescent="0.2">
      <c r="A22" s="3" t="s">
        <v>19</v>
      </c>
      <c r="B22" s="6" t="s">
        <v>3</v>
      </c>
      <c r="C22" s="172">
        <f>C27+C28+C30</f>
        <v>2384</v>
      </c>
      <c r="D22" s="172">
        <f t="shared" ref="D22:G22" si="2">D27+D28+D30</f>
        <v>2479.36</v>
      </c>
      <c r="E22" s="172">
        <f t="shared" si="2"/>
        <v>2590.9312</v>
      </c>
      <c r="F22" s="172">
        <f t="shared" si="2"/>
        <v>2707.5231039999999</v>
      </c>
      <c r="G22" s="172">
        <f t="shared" si="2"/>
        <v>2842.8992592</v>
      </c>
    </row>
    <row r="23" spans="1:7" ht="14.25" customHeight="1" x14ac:dyDescent="0.2">
      <c r="A23" s="7" t="s">
        <v>24</v>
      </c>
      <c r="B23" s="6" t="s">
        <v>1</v>
      </c>
      <c r="C23" s="172"/>
      <c r="D23" s="172"/>
      <c r="E23" s="172"/>
      <c r="F23" s="172"/>
      <c r="G23" s="172"/>
    </row>
    <row r="24" spans="1:7" ht="18" customHeight="1" x14ac:dyDescent="0.2">
      <c r="A24" s="7" t="s">
        <v>13</v>
      </c>
      <c r="B24" s="6"/>
      <c r="C24" s="172"/>
      <c r="D24" s="172"/>
      <c r="E24" s="172"/>
      <c r="F24" s="172"/>
      <c r="G24" s="172"/>
    </row>
    <row r="25" spans="1:7" ht="18" customHeight="1" x14ac:dyDescent="0.2">
      <c r="A25" s="7" t="s">
        <v>30</v>
      </c>
      <c r="B25" s="6" t="s">
        <v>3</v>
      </c>
      <c r="C25" s="172"/>
      <c r="D25" s="172"/>
      <c r="E25" s="172"/>
      <c r="F25" s="172"/>
      <c r="G25" s="172"/>
    </row>
    <row r="26" spans="1:7" ht="18" customHeight="1" x14ac:dyDescent="0.2">
      <c r="A26" s="7" t="s">
        <v>31</v>
      </c>
      <c r="B26" s="6" t="s">
        <v>3</v>
      </c>
      <c r="C26" s="172"/>
      <c r="D26" s="172"/>
      <c r="E26" s="172"/>
      <c r="F26" s="172"/>
      <c r="G26" s="172"/>
    </row>
    <row r="27" spans="1:7" ht="13.7" customHeight="1" x14ac:dyDescent="0.2">
      <c r="A27" s="7" t="s">
        <v>14</v>
      </c>
      <c r="B27" s="6" t="s">
        <v>3</v>
      </c>
      <c r="C27" s="185"/>
      <c r="D27" s="185"/>
      <c r="E27" s="185"/>
      <c r="F27" s="185"/>
      <c r="G27" s="185"/>
    </row>
    <row r="28" spans="1:7" ht="15.75" customHeight="1" x14ac:dyDescent="0.2">
      <c r="A28" s="7" t="s">
        <v>36</v>
      </c>
      <c r="B28" s="6" t="s">
        <v>3</v>
      </c>
      <c r="C28" s="175">
        <v>2384</v>
      </c>
      <c r="D28" s="175">
        <v>2479.36</v>
      </c>
      <c r="E28" s="175">
        <v>2590.9312</v>
      </c>
      <c r="F28" s="175">
        <v>2707.5231039999999</v>
      </c>
      <c r="G28" s="175">
        <v>2842.8992592</v>
      </c>
    </row>
    <row r="29" spans="1:7" ht="17.45" customHeight="1" x14ac:dyDescent="0.2">
      <c r="A29" s="7" t="s">
        <v>37</v>
      </c>
      <c r="B29" s="6" t="s">
        <v>3</v>
      </c>
      <c r="C29" s="172"/>
      <c r="D29" s="172"/>
      <c r="E29" s="172"/>
      <c r="F29" s="172"/>
      <c r="G29" s="172"/>
    </row>
    <row r="30" spans="1:7" ht="17.45" customHeight="1" x14ac:dyDescent="0.2">
      <c r="A30" s="7" t="s">
        <v>38</v>
      </c>
      <c r="B30" s="6" t="s">
        <v>3</v>
      </c>
      <c r="C30" s="183"/>
      <c r="D30" s="183"/>
      <c r="E30" s="183"/>
      <c r="F30" s="183"/>
      <c r="G30" s="183"/>
    </row>
    <row r="31" spans="1:7" ht="15" customHeight="1" x14ac:dyDescent="0.2">
      <c r="A31" s="7" t="s">
        <v>15</v>
      </c>
      <c r="B31" s="6" t="s">
        <v>3</v>
      </c>
      <c r="C31" s="172"/>
      <c r="D31" s="172"/>
      <c r="E31" s="172"/>
      <c r="F31" s="172"/>
      <c r="G31" s="172"/>
    </row>
    <row r="32" spans="1:7" ht="21.2" customHeight="1" x14ac:dyDescent="0.2">
      <c r="A32" s="3" t="s">
        <v>20</v>
      </c>
      <c r="B32" s="6" t="s">
        <v>3</v>
      </c>
      <c r="C32" s="172">
        <f>C35+C36+C42+C43+C45</f>
        <v>2384</v>
      </c>
      <c r="D32" s="172">
        <f t="shared" ref="D32:G32" si="3">D35+D36+D42+D43+D45</f>
        <v>2479.36</v>
      </c>
      <c r="E32" s="172">
        <f t="shared" si="3"/>
        <v>2590.9312</v>
      </c>
      <c r="F32" s="172">
        <f t="shared" si="3"/>
        <v>2707.5231039999999</v>
      </c>
      <c r="G32" s="172">
        <f t="shared" si="3"/>
        <v>2842.8992592</v>
      </c>
    </row>
    <row r="33" spans="1:14" ht="18.75" customHeight="1" x14ac:dyDescent="0.2">
      <c r="A33" s="7" t="s">
        <v>25</v>
      </c>
      <c r="B33" s="6" t="s">
        <v>1</v>
      </c>
      <c r="C33" s="172"/>
      <c r="D33" s="172"/>
      <c r="E33" s="172"/>
      <c r="F33" s="172"/>
      <c r="G33" s="172"/>
    </row>
    <row r="34" spans="1:14" ht="16.5" customHeight="1" x14ac:dyDescent="0.2">
      <c r="A34" s="7" t="s">
        <v>13</v>
      </c>
      <c r="B34" s="6"/>
      <c r="C34" s="172"/>
      <c r="D34" s="172"/>
      <c r="E34" s="172"/>
      <c r="F34" s="172"/>
      <c r="G34" s="172"/>
    </row>
    <row r="35" spans="1:14" ht="17.45" customHeight="1" x14ac:dyDescent="0.2">
      <c r="A35" s="7" t="s">
        <v>30</v>
      </c>
      <c r="B35" s="6" t="s">
        <v>3</v>
      </c>
      <c r="C35" s="172">
        <f>C10</f>
        <v>0</v>
      </c>
      <c r="D35" s="172">
        <f t="shared" ref="D35:G35" si="4">D10</f>
        <v>0</v>
      </c>
      <c r="E35" s="172">
        <f t="shared" si="4"/>
        <v>0</v>
      </c>
      <c r="F35" s="172">
        <f t="shared" si="4"/>
        <v>0</v>
      </c>
      <c r="G35" s="172">
        <f t="shared" si="4"/>
        <v>0</v>
      </c>
    </row>
    <row r="36" spans="1:14" ht="17.45" customHeight="1" x14ac:dyDescent="0.2">
      <c r="A36" s="7" t="s">
        <v>31</v>
      </c>
      <c r="B36" s="6" t="s">
        <v>3</v>
      </c>
      <c r="C36" s="172">
        <f>C38+C39+C40</f>
        <v>0</v>
      </c>
      <c r="D36" s="172">
        <f t="shared" ref="D36:G36" si="5">D38+D39+D40</f>
        <v>0</v>
      </c>
      <c r="E36" s="172">
        <f t="shared" si="5"/>
        <v>0</v>
      </c>
      <c r="F36" s="172">
        <f t="shared" si="5"/>
        <v>0</v>
      </c>
      <c r="G36" s="172">
        <f t="shared" si="5"/>
        <v>0</v>
      </c>
    </row>
    <row r="37" spans="1:14" x14ac:dyDescent="0.2">
      <c r="A37" s="7" t="s">
        <v>4</v>
      </c>
      <c r="B37" s="6"/>
      <c r="C37" s="172"/>
      <c r="D37" s="172"/>
      <c r="E37" s="172"/>
      <c r="F37" s="172"/>
      <c r="G37" s="172"/>
    </row>
    <row r="38" spans="1:14" ht="17.45" customHeight="1" x14ac:dyDescent="0.2">
      <c r="A38" s="7" t="s">
        <v>32</v>
      </c>
      <c r="B38" s="6" t="s">
        <v>3</v>
      </c>
      <c r="C38" s="173">
        <f>C13</f>
        <v>0</v>
      </c>
      <c r="D38" s="173">
        <f t="shared" ref="D38:G40" si="6">D13</f>
        <v>0</v>
      </c>
      <c r="E38" s="173">
        <f t="shared" si="6"/>
        <v>0</v>
      </c>
      <c r="F38" s="173">
        <f t="shared" si="6"/>
        <v>0</v>
      </c>
      <c r="G38" s="173">
        <f t="shared" si="6"/>
        <v>0</v>
      </c>
    </row>
    <row r="39" spans="1:14" ht="18" customHeight="1" x14ac:dyDescent="0.2">
      <c r="A39" s="7" t="s">
        <v>33</v>
      </c>
      <c r="B39" s="6" t="s">
        <v>3</v>
      </c>
      <c r="C39" s="173">
        <f>C26+C14</f>
        <v>0</v>
      </c>
      <c r="D39" s="173">
        <f t="shared" ref="D39:G39" si="7">D26+D14</f>
        <v>0</v>
      </c>
      <c r="E39" s="173">
        <f t="shared" si="7"/>
        <v>0</v>
      </c>
      <c r="F39" s="173">
        <f t="shared" si="7"/>
        <v>0</v>
      </c>
      <c r="G39" s="173">
        <f t="shared" si="7"/>
        <v>0</v>
      </c>
    </row>
    <row r="40" spans="1:14" ht="27.75" customHeight="1" x14ac:dyDescent="0.2">
      <c r="A40" s="7" t="s">
        <v>34</v>
      </c>
      <c r="B40" s="6" t="s">
        <v>3</v>
      </c>
      <c r="C40" s="173">
        <f>C15</f>
        <v>0</v>
      </c>
      <c r="D40" s="173">
        <f t="shared" si="6"/>
        <v>0</v>
      </c>
      <c r="E40" s="173">
        <f t="shared" si="6"/>
        <v>0</v>
      </c>
      <c r="F40" s="173">
        <f t="shared" si="6"/>
        <v>0</v>
      </c>
      <c r="G40" s="173">
        <f t="shared" si="6"/>
        <v>0</v>
      </c>
    </row>
    <row r="41" spans="1:14" ht="29.45" customHeight="1" x14ac:dyDescent="0.2">
      <c r="A41" s="7" t="s">
        <v>35</v>
      </c>
      <c r="B41" s="6" t="s">
        <v>3</v>
      </c>
      <c r="C41" s="173"/>
      <c r="D41" s="173"/>
      <c r="E41" s="173"/>
      <c r="F41" s="173"/>
      <c r="G41" s="172"/>
    </row>
    <row r="42" spans="1:14" ht="18.75" customHeight="1" x14ac:dyDescent="0.2">
      <c r="A42" s="7" t="s">
        <v>14</v>
      </c>
      <c r="B42" s="6" t="s">
        <v>3</v>
      </c>
      <c r="C42" s="173">
        <f>C27+C17</f>
        <v>0</v>
      </c>
      <c r="D42" s="173">
        <f t="shared" ref="D42:G42" si="8">D27+D17</f>
        <v>0</v>
      </c>
      <c r="E42" s="173">
        <f t="shared" si="8"/>
        <v>0</v>
      </c>
      <c r="F42" s="173">
        <f t="shared" si="8"/>
        <v>0</v>
      </c>
      <c r="G42" s="173">
        <f t="shared" si="8"/>
        <v>0</v>
      </c>
    </row>
    <row r="43" spans="1:14" ht="19.5" customHeight="1" x14ac:dyDescent="0.2">
      <c r="A43" s="7" t="s">
        <v>36</v>
      </c>
      <c r="B43" s="6" t="s">
        <v>3</v>
      </c>
      <c r="C43" s="173">
        <f>C28</f>
        <v>2384</v>
      </c>
      <c r="D43" s="173">
        <f t="shared" ref="D43:G43" si="9">D28</f>
        <v>2479.36</v>
      </c>
      <c r="E43" s="173">
        <f t="shared" si="9"/>
        <v>2590.9312</v>
      </c>
      <c r="F43" s="173">
        <f t="shared" si="9"/>
        <v>2707.5231039999999</v>
      </c>
      <c r="G43" s="173">
        <f t="shared" si="9"/>
        <v>2842.8992592</v>
      </c>
    </row>
    <row r="44" spans="1:14" ht="15" customHeight="1" x14ac:dyDescent="0.2">
      <c r="A44" s="7" t="s">
        <v>37</v>
      </c>
      <c r="B44" s="6" t="s">
        <v>3</v>
      </c>
      <c r="C44" s="173"/>
      <c r="D44" s="173"/>
      <c r="E44" s="173"/>
      <c r="F44" s="173"/>
      <c r="G44" s="172"/>
    </row>
    <row r="45" spans="1:14" ht="18" customHeight="1" x14ac:dyDescent="0.2">
      <c r="A45" s="7" t="s">
        <v>38</v>
      </c>
      <c r="B45" s="6" t="s">
        <v>3</v>
      </c>
      <c r="C45" s="173">
        <f>C20</f>
        <v>0</v>
      </c>
      <c r="D45" s="173">
        <f t="shared" ref="D45:G46" si="10">D20</f>
        <v>0</v>
      </c>
      <c r="E45" s="173">
        <f t="shared" si="10"/>
        <v>0</v>
      </c>
      <c r="F45" s="173">
        <f t="shared" si="10"/>
        <v>0</v>
      </c>
      <c r="G45" s="173">
        <f t="shared" si="10"/>
        <v>0</v>
      </c>
    </row>
    <row r="46" spans="1:14" ht="16.5" customHeight="1" x14ac:dyDescent="0.2">
      <c r="A46" s="7" t="s">
        <v>15</v>
      </c>
      <c r="B46" s="6" t="s">
        <v>3</v>
      </c>
      <c r="C46" s="173">
        <f>C21</f>
        <v>0</v>
      </c>
      <c r="D46" s="173">
        <f t="shared" si="10"/>
        <v>0</v>
      </c>
      <c r="E46" s="173">
        <f t="shared" si="10"/>
        <v>0</v>
      </c>
      <c r="F46" s="173">
        <f t="shared" si="10"/>
        <v>0</v>
      </c>
      <c r="G46" s="173">
        <f t="shared" si="10"/>
        <v>0</v>
      </c>
    </row>
    <row r="47" spans="1:14" s="43" customFormat="1" ht="18" customHeight="1" x14ac:dyDescent="0.2">
      <c r="A47" s="41" t="s">
        <v>21</v>
      </c>
      <c r="B47" s="42" t="s">
        <v>3</v>
      </c>
      <c r="C47" s="176">
        <v>0</v>
      </c>
      <c r="D47" s="176">
        <v>0</v>
      </c>
      <c r="E47" s="176">
        <v>0</v>
      </c>
      <c r="F47" s="176">
        <v>0</v>
      </c>
      <c r="G47" s="176">
        <v>0</v>
      </c>
      <c r="H47" s="186"/>
      <c r="I47" s="177"/>
      <c r="J47" s="177"/>
      <c r="K47" s="177"/>
      <c r="L47" s="177"/>
      <c r="M47" s="177"/>
      <c r="N47" s="177"/>
    </row>
    <row r="48" spans="1:14" s="43" customFormat="1" ht="18" customHeight="1" x14ac:dyDescent="0.2">
      <c r="A48" s="47" t="s">
        <v>26</v>
      </c>
      <c r="B48" s="42" t="s">
        <v>1</v>
      </c>
      <c r="C48" s="178"/>
      <c r="D48" s="178"/>
      <c r="E48" s="178"/>
      <c r="F48" s="178"/>
      <c r="G48" s="179"/>
      <c r="H48" s="186"/>
      <c r="I48" s="177"/>
      <c r="J48" s="177"/>
      <c r="K48" s="177"/>
      <c r="L48" s="177"/>
      <c r="M48" s="177"/>
      <c r="N48" s="177"/>
    </row>
    <row r="49" spans="1:14" s="43" customFormat="1" ht="23.25" customHeight="1" x14ac:dyDescent="0.2">
      <c r="A49" s="41" t="s">
        <v>22</v>
      </c>
      <c r="B49" s="42" t="s">
        <v>2</v>
      </c>
      <c r="C49" s="180"/>
      <c r="D49" s="180"/>
      <c r="E49" s="180"/>
      <c r="F49" s="180"/>
      <c r="G49" s="180"/>
      <c r="H49" s="187"/>
      <c r="I49" s="177"/>
      <c r="J49" s="177"/>
      <c r="K49" s="177"/>
      <c r="L49" s="177"/>
      <c r="M49" s="177"/>
      <c r="N49" s="177"/>
    </row>
    <row r="50" spans="1:14" ht="17.45" customHeight="1" x14ac:dyDescent="0.2">
      <c r="A50" s="22" t="s">
        <v>5</v>
      </c>
      <c r="B50" s="23"/>
      <c r="C50" s="35"/>
      <c r="D50" s="188" t="s">
        <v>6</v>
      </c>
      <c r="E50" s="37"/>
      <c r="F50" s="292" t="s">
        <v>29</v>
      </c>
      <c r="G50" s="293"/>
      <c r="H50" s="189"/>
    </row>
    <row r="51" spans="1:14" ht="21.75" customHeight="1" x14ac:dyDescent="0.2">
      <c r="A51" s="8"/>
      <c r="B51" s="1"/>
      <c r="C51" s="181"/>
      <c r="D51" s="181"/>
      <c r="E51" s="181"/>
      <c r="F51" s="181"/>
      <c r="G51" s="181"/>
      <c r="H51" s="190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28" workbookViewId="0">
      <selection activeCell="G7" sqref="G7"/>
    </sheetView>
  </sheetViews>
  <sheetFormatPr defaultRowHeight="12.75" x14ac:dyDescent="0.2"/>
  <cols>
    <col min="1" max="1" width="57.28515625" customWidth="1"/>
    <col min="3" max="4" width="10.140625" customWidth="1"/>
    <col min="5" max="5" width="10.28515625" customWidth="1"/>
    <col min="6" max="6" width="9.85546875" customWidth="1"/>
    <col min="7" max="7" width="11.85546875" customWidth="1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7" ht="15.75" x14ac:dyDescent="0.25">
      <c r="A1" s="257" t="s">
        <v>7</v>
      </c>
      <c r="B1" s="257"/>
      <c r="C1" s="257"/>
      <c r="D1" s="257"/>
      <c r="E1" s="257"/>
      <c r="F1" s="257"/>
      <c r="G1" s="1"/>
    </row>
    <row r="2" spans="1:7" ht="15" thickBot="1" x14ac:dyDescent="0.25">
      <c r="A2" s="2" t="s">
        <v>39</v>
      </c>
      <c r="B2" s="1"/>
      <c r="C2" s="1"/>
      <c r="D2" s="1"/>
      <c r="E2" s="1"/>
      <c r="F2" s="1"/>
      <c r="G2" s="1"/>
    </row>
    <row r="3" spans="1:7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7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7" ht="38.65" customHeight="1" x14ac:dyDescent="0.2">
      <c r="A5" s="3" t="s">
        <v>51</v>
      </c>
      <c r="B5" s="4" t="s">
        <v>0</v>
      </c>
      <c r="C5" s="26">
        <v>0</v>
      </c>
      <c r="D5" s="26">
        <v>0</v>
      </c>
      <c r="E5" s="26">
        <v>0</v>
      </c>
      <c r="F5" s="26">
        <v>0</v>
      </c>
      <c r="G5" s="26">
        <v>0</v>
      </c>
    </row>
    <row r="6" spans="1:7" ht="27.75" customHeight="1" x14ac:dyDescent="0.2">
      <c r="A6" s="3" t="s">
        <v>16</v>
      </c>
      <c r="B6" s="6" t="s">
        <v>17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</row>
    <row r="7" spans="1:7" s="43" customFormat="1" ht="22.7" customHeight="1" x14ac:dyDescent="0.2">
      <c r="A7" s="41" t="s">
        <v>18</v>
      </c>
      <c r="B7" s="42" t="s">
        <v>3</v>
      </c>
      <c r="C7" s="44">
        <f>C10+C11+C17+C20</f>
        <v>0</v>
      </c>
      <c r="D7" s="44">
        <f t="shared" ref="D7:G7" si="0">D10+D11+D17+D20</f>
        <v>0</v>
      </c>
      <c r="E7" s="44">
        <f t="shared" si="0"/>
        <v>0</v>
      </c>
      <c r="F7" s="44">
        <f t="shared" si="0"/>
        <v>0</v>
      </c>
      <c r="G7" s="44">
        <f t="shared" si="0"/>
        <v>0</v>
      </c>
    </row>
    <row r="8" spans="1:7" s="43" customFormat="1" ht="15.75" customHeight="1" x14ac:dyDescent="0.2">
      <c r="A8" s="48" t="s">
        <v>23</v>
      </c>
      <c r="B8" s="42" t="s">
        <v>1</v>
      </c>
      <c r="C8" s="59"/>
      <c r="D8" s="59"/>
      <c r="E8" s="59"/>
      <c r="F8" s="59"/>
      <c r="G8" s="54"/>
    </row>
    <row r="9" spans="1:7" s="43" customFormat="1" x14ac:dyDescent="0.2">
      <c r="A9" s="47" t="s">
        <v>13</v>
      </c>
      <c r="B9" s="42"/>
      <c r="C9" s="59"/>
      <c r="D9" s="59"/>
      <c r="E9" s="59"/>
      <c r="F9" s="59"/>
      <c r="G9" s="54"/>
    </row>
    <row r="10" spans="1:7" s="43" customFormat="1" ht="16.5" customHeight="1" x14ac:dyDescent="0.2">
      <c r="A10" s="47" t="s">
        <v>30</v>
      </c>
      <c r="B10" s="42" t="s">
        <v>3</v>
      </c>
      <c r="C10" s="61">
        <v>0</v>
      </c>
      <c r="D10" s="30">
        <v>0</v>
      </c>
      <c r="E10" s="30">
        <v>0</v>
      </c>
      <c r="F10" s="30">
        <v>0</v>
      </c>
      <c r="G10" s="56">
        <v>0</v>
      </c>
    </row>
    <row r="11" spans="1:7" s="43" customFormat="1" ht="15.75" customHeight="1" x14ac:dyDescent="0.2">
      <c r="A11" s="47" t="s">
        <v>31</v>
      </c>
      <c r="B11" s="42" t="s">
        <v>3</v>
      </c>
      <c r="C11" s="44">
        <f>C14</f>
        <v>0</v>
      </c>
      <c r="D11" s="44">
        <f t="shared" ref="D11:G11" si="1">D14</f>
        <v>0</v>
      </c>
      <c r="E11" s="44">
        <f t="shared" si="1"/>
        <v>0</v>
      </c>
      <c r="F11" s="44">
        <f t="shared" si="1"/>
        <v>0</v>
      </c>
      <c r="G11" s="44">
        <f t="shared" si="1"/>
        <v>0</v>
      </c>
    </row>
    <row r="12" spans="1:7" s="43" customFormat="1" x14ac:dyDescent="0.2">
      <c r="A12" s="47" t="s">
        <v>4</v>
      </c>
      <c r="B12" s="42"/>
      <c r="C12" s="59"/>
      <c r="D12" s="59"/>
      <c r="E12" s="59"/>
      <c r="F12" s="59"/>
      <c r="G12" s="54"/>
    </row>
    <row r="13" spans="1:7" s="43" customFormat="1" ht="15" customHeight="1" x14ac:dyDescent="0.2">
      <c r="A13" s="47" t="s">
        <v>32</v>
      </c>
      <c r="B13" s="42" t="s">
        <v>3</v>
      </c>
      <c r="C13" s="30"/>
      <c r="D13" s="30"/>
      <c r="E13" s="30"/>
      <c r="F13" s="30"/>
      <c r="G13" s="15"/>
    </row>
    <row r="14" spans="1:7" s="43" customFormat="1" ht="15.75" customHeight="1" x14ac:dyDescent="0.2">
      <c r="A14" s="47" t="s">
        <v>33</v>
      </c>
      <c r="B14" s="42" t="s">
        <v>3</v>
      </c>
      <c r="C14" s="30"/>
      <c r="D14" s="30"/>
      <c r="E14" s="30"/>
      <c r="F14" s="30"/>
      <c r="G14" s="15"/>
    </row>
    <row r="15" spans="1:7" s="43" customFormat="1" ht="28.9" customHeight="1" x14ac:dyDescent="0.2">
      <c r="A15" s="47" t="s">
        <v>34</v>
      </c>
      <c r="B15" s="42" t="s">
        <v>3</v>
      </c>
      <c r="C15" s="30"/>
      <c r="D15" s="30"/>
      <c r="E15" s="30"/>
      <c r="F15" s="30"/>
      <c r="G15" s="15"/>
    </row>
    <row r="16" spans="1:7" s="43" customFormat="1" ht="30.2" customHeight="1" x14ac:dyDescent="0.2">
      <c r="A16" s="47" t="s">
        <v>35</v>
      </c>
      <c r="B16" s="42" t="s">
        <v>3</v>
      </c>
      <c r="C16" s="59"/>
      <c r="D16" s="59"/>
      <c r="E16" s="59"/>
      <c r="F16" s="59"/>
      <c r="G16" s="54"/>
    </row>
    <row r="17" spans="1:7" s="43" customFormat="1" ht="13.7" customHeight="1" x14ac:dyDescent="0.2">
      <c r="A17" s="47" t="s">
        <v>14</v>
      </c>
      <c r="B17" s="42" t="s">
        <v>3</v>
      </c>
      <c r="C17" s="33"/>
      <c r="D17" s="31"/>
      <c r="E17" s="31"/>
      <c r="F17" s="31"/>
      <c r="G17" s="60"/>
    </row>
    <row r="18" spans="1:7" s="43" customFormat="1" ht="17.45" customHeight="1" x14ac:dyDescent="0.2">
      <c r="A18" s="47" t="s">
        <v>36</v>
      </c>
      <c r="B18" s="42" t="s">
        <v>3</v>
      </c>
      <c r="C18" s="59"/>
      <c r="D18" s="59"/>
      <c r="E18" s="59"/>
      <c r="F18" s="58"/>
      <c r="G18" s="54"/>
    </row>
    <row r="19" spans="1:7" s="43" customFormat="1" ht="13.7" customHeight="1" x14ac:dyDescent="0.2">
      <c r="A19" s="47" t="s">
        <v>37</v>
      </c>
      <c r="B19" s="42" t="s">
        <v>3</v>
      </c>
      <c r="C19" s="59"/>
      <c r="D19" s="59"/>
      <c r="E19" s="59"/>
      <c r="F19" s="58"/>
      <c r="G19" s="54"/>
    </row>
    <row r="20" spans="1:7" s="43" customFormat="1" ht="18.75" customHeight="1" x14ac:dyDescent="0.2">
      <c r="A20" s="47" t="s">
        <v>38</v>
      </c>
      <c r="B20" s="42" t="s">
        <v>3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</row>
    <row r="21" spans="1:7" s="43" customFormat="1" ht="12.75" customHeight="1" x14ac:dyDescent="0.2">
      <c r="A21" s="47" t="s">
        <v>15</v>
      </c>
      <c r="B21" s="42" t="s">
        <v>3</v>
      </c>
      <c r="C21" s="30"/>
      <c r="D21" s="30"/>
      <c r="E21" s="30"/>
      <c r="F21" s="30"/>
      <c r="G21" s="15"/>
    </row>
    <row r="22" spans="1:7" s="43" customFormat="1" ht="21.2" customHeight="1" x14ac:dyDescent="0.2">
      <c r="A22" s="41" t="s">
        <v>19</v>
      </c>
      <c r="B22" s="42" t="s">
        <v>3</v>
      </c>
      <c r="C22" s="44">
        <f>C27+C28+C30</f>
        <v>0</v>
      </c>
      <c r="D22" s="44">
        <f t="shared" ref="D22:G22" si="2">D27+D28+D30</f>
        <v>0</v>
      </c>
      <c r="E22" s="44">
        <f t="shared" si="2"/>
        <v>0</v>
      </c>
      <c r="F22" s="44">
        <f t="shared" si="2"/>
        <v>0</v>
      </c>
      <c r="G22" s="44">
        <f t="shared" si="2"/>
        <v>0</v>
      </c>
    </row>
    <row r="23" spans="1:7" s="43" customFormat="1" ht="14.25" customHeight="1" x14ac:dyDescent="0.2">
      <c r="A23" s="47" t="s">
        <v>24</v>
      </c>
      <c r="B23" s="42" t="s">
        <v>1</v>
      </c>
      <c r="C23" s="54"/>
      <c r="D23" s="54"/>
      <c r="E23" s="54"/>
      <c r="F23" s="54"/>
      <c r="G23" s="54"/>
    </row>
    <row r="24" spans="1:7" s="43" customFormat="1" ht="18" customHeight="1" x14ac:dyDescent="0.2">
      <c r="A24" s="47" t="s">
        <v>13</v>
      </c>
      <c r="B24" s="42"/>
      <c r="C24" s="54"/>
      <c r="D24" s="54"/>
      <c r="E24" s="54"/>
      <c r="F24" s="54"/>
      <c r="G24" s="54"/>
    </row>
    <row r="25" spans="1:7" s="43" customFormat="1" ht="18" customHeight="1" x14ac:dyDescent="0.2">
      <c r="A25" s="47" t="s">
        <v>30</v>
      </c>
      <c r="B25" s="42" t="s">
        <v>3</v>
      </c>
      <c r="C25" s="54"/>
      <c r="D25" s="54"/>
      <c r="E25" s="54"/>
      <c r="F25" s="54"/>
      <c r="G25" s="54"/>
    </row>
    <row r="26" spans="1:7" s="43" customFormat="1" ht="18" customHeight="1" x14ac:dyDescent="0.2">
      <c r="A26" s="47" t="s">
        <v>31</v>
      </c>
      <c r="B26" s="42" t="s">
        <v>3</v>
      </c>
      <c r="C26" s="54"/>
      <c r="D26" s="54"/>
      <c r="E26" s="54"/>
      <c r="F26" s="54"/>
      <c r="G26" s="54"/>
    </row>
    <row r="27" spans="1:7" s="43" customFormat="1" ht="13.7" customHeight="1" x14ac:dyDescent="0.2">
      <c r="A27" s="47" t="s">
        <v>14</v>
      </c>
      <c r="B27" s="42" t="s">
        <v>3</v>
      </c>
      <c r="C27" s="31"/>
      <c r="D27" s="31"/>
      <c r="E27" s="31"/>
      <c r="F27" s="31"/>
      <c r="G27" s="17"/>
    </row>
    <row r="28" spans="1:7" s="43" customFormat="1" ht="15.75" customHeight="1" x14ac:dyDescent="0.2">
      <c r="A28" s="47" t="s">
        <v>36</v>
      </c>
      <c r="B28" s="42" t="s">
        <v>3</v>
      </c>
      <c r="C28" s="30"/>
      <c r="D28" s="30"/>
      <c r="E28" s="30"/>
      <c r="F28" s="30"/>
      <c r="G28" s="15"/>
    </row>
    <row r="29" spans="1:7" s="43" customFormat="1" ht="17.45" customHeight="1" x14ac:dyDescent="0.2">
      <c r="A29" s="47" t="s">
        <v>37</v>
      </c>
      <c r="B29" s="42" t="s">
        <v>3</v>
      </c>
      <c r="C29" s="54"/>
      <c r="D29" s="54"/>
      <c r="E29" s="54"/>
      <c r="F29" s="44"/>
      <c r="G29" s="54"/>
    </row>
    <row r="30" spans="1:7" s="43" customFormat="1" ht="17.45" customHeight="1" x14ac:dyDescent="0.2">
      <c r="A30" s="47" t="s">
        <v>38</v>
      </c>
      <c r="B30" s="42" t="s">
        <v>3</v>
      </c>
      <c r="C30" s="30"/>
      <c r="D30" s="30"/>
      <c r="E30" s="30"/>
      <c r="F30" s="30"/>
      <c r="G30" s="15"/>
    </row>
    <row r="31" spans="1:7" s="43" customFormat="1" ht="15" customHeight="1" x14ac:dyDescent="0.2">
      <c r="A31" s="47" t="s">
        <v>15</v>
      </c>
      <c r="B31" s="42" t="s">
        <v>3</v>
      </c>
      <c r="C31" s="54"/>
      <c r="D31" s="54"/>
      <c r="E31" s="54"/>
      <c r="F31" s="54"/>
      <c r="G31" s="54"/>
    </row>
    <row r="32" spans="1:7" s="43" customFormat="1" ht="21.2" customHeight="1" x14ac:dyDescent="0.2">
      <c r="A32" s="41" t="s">
        <v>20</v>
      </c>
      <c r="B32" s="42" t="s">
        <v>3</v>
      </c>
      <c r="C32" s="44">
        <f>C35+C36+C42+C43+C45</f>
        <v>0</v>
      </c>
      <c r="D32" s="44">
        <f t="shared" ref="D32:G32" si="3">D35+D36+D42+D43+D45</f>
        <v>0</v>
      </c>
      <c r="E32" s="44">
        <f t="shared" si="3"/>
        <v>0</v>
      </c>
      <c r="F32" s="44">
        <f t="shared" si="3"/>
        <v>0</v>
      </c>
      <c r="G32" s="44">
        <f t="shared" si="3"/>
        <v>0</v>
      </c>
    </row>
    <row r="33" spans="1:7" s="43" customFormat="1" ht="18.75" customHeight="1" x14ac:dyDescent="0.2">
      <c r="A33" s="47" t="s">
        <v>25</v>
      </c>
      <c r="B33" s="42" t="s">
        <v>1</v>
      </c>
      <c r="C33" s="54"/>
      <c r="D33" s="54"/>
      <c r="E33" s="54"/>
      <c r="F33" s="54"/>
      <c r="G33" s="54"/>
    </row>
    <row r="34" spans="1:7" s="43" customFormat="1" ht="16.5" customHeight="1" x14ac:dyDescent="0.2">
      <c r="A34" s="47" t="s">
        <v>13</v>
      </c>
      <c r="B34" s="42"/>
      <c r="C34" s="54"/>
      <c r="D34" s="54"/>
      <c r="E34" s="54"/>
      <c r="F34" s="54"/>
      <c r="G34" s="54"/>
    </row>
    <row r="35" spans="1:7" s="43" customFormat="1" ht="17.45" customHeight="1" x14ac:dyDescent="0.2">
      <c r="A35" s="47" t="s">
        <v>30</v>
      </c>
      <c r="B35" s="42" t="s">
        <v>3</v>
      </c>
      <c r="C35" s="44">
        <f>C10</f>
        <v>0</v>
      </c>
      <c r="D35" s="44">
        <f t="shared" ref="D35:G35" si="4">D10</f>
        <v>0</v>
      </c>
      <c r="E35" s="44">
        <f t="shared" si="4"/>
        <v>0</v>
      </c>
      <c r="F35" s="44">
        <f t="shared" si="4"/>
        <v>0</v>
      </c>
      <c r="G35" s="44">
        <f t="shared" si="4"/>
        <v>0</v>
      </c>
    </row>
    <row r="36" spans="1:7" s="43" customFormat="1" ht="17.45" customHeight="1" x14ac:dyDescent="0.2">
      <c r="A36" s="47" t="s">
        <v>31</v>
      </c>
      <c r="B36" s="42" t="s">
        <v>3</v>
      </c>
      <c r="C36" s="44">
        <f>C38+C39+C40</f>
        <v>0</v>
      </c>
      <c r="D36" s="44">
        <f t="shared" ref="D36:G36" si="5">D38+D39+D40</f>
        <v>0</v>
      </c>
      <c r="E36" s="44">
        <f t="shared" si="5"/>
        <v>0</v>
      </c>
      <c r="F36" s="44">
        <f t="shared" si="5"/>
        <v>0</v>
      </c>
      <c r="G36" s="44">
        <f t="shared" si="5"/>
        <v>0</v>
      </c>
    </row>
    <row r="37" spans="1:7" s="43" customFormat="1" x14ac:dyDescent="0.2">
      <c r="A37" s="47" t="s">
        <v>4</v>
      </c>
      <c r="B37" s="42"/>
      <c r="C37" s="54"/>
      <c r="D37" s="54"/>
      <c r="E37" s="54"/>
      <c r="F37" s="54"/>
      <c r="G37" s="54"/>
    </row>
    <row r="38" spans="1:7" s="43" customFormat="1" ht="17.45" customHeight="1" x14ac:dyDescent="0.2">
      <c r="A38" s="47" t="s">
        <v>32</v>
      </c>
      <c r="B38" s="42" t="s">
        <v>3</v>
      </c>
      <c r="C38" s="58">
        <f>C13</f>
        <v>0</v>
      </c>
      <c r="D38" s="58">
        <f t="shared" ref="D38:G40" si="6">D13</f>
        <v>0</v>
      </c>
      <c r="E38" s="58">
        <f t="shared" si="6"/>
        <v>0</v>
      </c>
      <c r="F38" s="58">
        <f t="shared" si="6"/>
        <v>0</v>
      </c>
      <c r="G38" s="58">
        <f t="shared" si="6"/>
        <v>0</v>
      </c>
    </row>
    <row r="39" spans="1:7" s="43" customFormat="1" ht="18" customHeight="1" x14ac:dyDescent="0.2">
      <c r="A39" s="47" t="s">
        <v>33</v>
      </c>
      <c r="B39" s="42" t="s">
        <v>3</v>
      </c>
      <c r="C39" s="58">
        <f>C26+C14</f>
        <v>0</v>
      </c>
      <c r="D39" s="58">
        <f t="shared" ref="D39:G39" si="7">D26+D14</f>
        <v>0</v>
      </c>
      <c r="E39" s="58">
        <f t="shared" si="7"/>
        <v>0</v>
      </c>
      <c r="F39" s="58">
        <f t="shared" si="7"/>
        <v>0</v>
      </c>
      <c r="G39" s="58">
        <f t="shared" si="7"/>
        <v>0</v>
      </c>
    </row>
    <row r="40" spans="1:7" s="43" customFormat="1" ht="27.75" customHeight="1" x14ac:dyDescent="0.2">
      <c r="A40" s="47" t="s">
        <v>34</v>
      </c>
      <c r="B40" s="42" t="s">
        <v>3</v>
      </c>
      <c r="C40" s="58">
        <f>C15</f>
        <v>0</v>
      </c>
      <c r="D40" s="58">
        <f t="shared" si="6"/>
        <v>0</v>
      </c>
      <c r="E40" s="58">
        <f t="shared" si="6"/>
        <v>0</v>
      </c>
      <c r="F40" s="58">
        <f t="shared" si="6"/>
        <v>0</v>
      </c>
      <c r="G40" s="58">
        <f t="shared" si="6"/>
        <v>0</v>
      </c>
    </row>
    <row r="41" spans="1:7" s="43" customFormat="1" ht="29.45" customHeight="1" x14ac:dyDescent="0.2">
      <c r="A41" s="47" t="s">
        <v>35</v>
      </c>
      <c r="B41" s="42" t="s">
        <v>3</v>
      </c>
      <c r="C41" s="59"/>
      <c r="D41" s="59"/>
      <c r="E41" s="59"/>
      <c r="F41" s="59"/>
      <c r="G41" s="54"/>
    </row>
    <row r="42" spans="1:7" s="43" customFormat="1" ht="18.75" customHeight="1" x14ac:dyDescent="0.2">
      <c r="A42" s="47" t="s">
        <v>14</v>
      </c>
      <c r="B42" s="42" t="s">
        <v>3</v>
      </c>
      <c r="C42" s="58">
        <f>C27+C17</f>
        <v>0</v>
      </c>
      <c r="D42" s="58">
        <f t="shared" ref="D42:G42" si="8">D27+D17</f>
        <v>0</v>
      </c>
      <c r="E42" s="58">
        <f t="shared" si="8"/>
        <v>0</v>
      </c>
      <c r="F42" s="58">
        <f t="shared" si="8"/>
        <v>0</v>
      </c>
      <c r="G42" s="58">
        <f t="shared" si="8"/>
        <v>0</v>
      </c>
    </row>
    <row r="43" spans="1:7" s="43" customFormat="1" ht="19.5" customHeight="1" x14ac:dyDescent="0.2">
      <c r="A43" s="47" t="s">
        <v>36</v>
      </c>
      <c r="B43" s="42" t="s">
        <v>3</v>
      </c>
      <c r="C43" s="59">
        <f>C28</f>
        <v>0</v>
      </c>
      <c r="D43" s="59">
        <f t="shared" ref="D43:G43" si="9">D28</f>
        <v>0</v>
      </c>
      <c r="E43" s="59">
        <f t="shared" si="9"/>
        <v>0</v>
      </c>
      <c r="F43" s="59">
        <f t="shared" si="9"/>
        <v>0</v>
      </c>
      <c r="G43" s="59">
        <f t="shared" si="9"/>
        <v>0</v>
      </c>
    </row>
    <row r="44" spans="1:7" s="43" customFormat="1" ht="15" customHeight="1" x14ac:dyDescent="0.2">
      <c r="A44" s="47" t="s">
        <v>37</v>
      </c>
      <c r="B44" s="42" t="s">
        <v>3</v>
      </c>
      <c r="C44" s="59"/>
      <c r="D44" s="59"/>
      <c r="E44" s="59"/>
      <c r="F44" s="58"/>
      <c r="G44" s="54"/>
    </row>
    <row r="45" spans="1:7" s="43" customFormat="1" ht="18" customHeight="1" x14ac:dyDescent="0.2">
      <c r="A45" s="47" t="s">
        <v>38</v>
      </c>
      <c r="B45" s="42" t="s">
        <v>3</v>
      </c>
      <c r="C45" s="59">
        <f>C20</f>
        <v>0</v>
      </c>
      <c r="D45" s="59">
        <f t="shared" ref="D45:G46" si="10">D20</f>
        <v>0</v>
      </c>
      <c r="E45" s="59">
        <f t="shared" si="10"/>
        <v>0</v>
      </c>
      <c r="F45" s="59">
        <f t="shared" si="10"/>
        <v>0</v>
      </c>
      <c r="G45" s="59">
        <f t="shared" si="10"/>
        <v>0</v>
      </c>
    </row>
    <row r="46" spans="1:7" s="43" customFormat="1" ht="16.5" customHeight="1" x14ac:dyDescent="0.2">
      <c r="A46" s="47" t="s">
        <v>15</v>
      </c>
      <c r="B46" s="42" t="s">
        <v>3</v>
      </c>
      <c r="C46" s="58">
        <f>C21</f>
        <v>0</v>
      </c>
      <c r="D46" s="58">
        <f t="shared" si="10"/>
        <v>0</v>
      </c>
      <c r="E46" s="58">
        <f t="shared" si="10"/>
        <v>0</v>
      </c>
      <c r="F46" s="58">
        <f t="shared" si="10"/>
        <v>0</v>
      </c>
      <c r="G46" s="58">
        <f t="shared" si="10"/>
        <v>0</v>
      </c>
    </row>
    <row r="47" spans="1:7" s="43" customFormat="1" ht="18" customHeight="1" x14ac:dyDescent="0.2">
      <c r="A47" s="41"/>
      <c r="B47" s="42"/>
      <c r="C47" s="55"/>
      <c r="D47" s="55"/>
      <c r="E47" s="55"/>
      <c r="F47" s="55"/>
      <c r="G47" s="55"/>
    </row>
    <row r="48" spans="1:7" s="43" customFormat="1" ht="18" customHeight="1" x14ac:dyDescent="0.2">
      <c r="A48" s="47" t="s">
        <v>26</v>
      </c>
      <c r="B48" s="42" t="s">
        <v>1</v>
      </c>
      <c r="C48" s="59"/>
      <c r="D48" s="59"/>
      <c r="E48" s="59"/>
      <c r="F48" s="59"/>
      <c r="G48" s="54"/>
    </row>
    <row r="49" spans="1:8" s="43" customFormat="1" ht="23.25" customHeight="1" x14ac:dyDescent="0.2">
      <c r="A49" s="41" t="s">
        <v>22</v>
      </c>
      <c r="B49" s="42" t="s">
        <v>2</v>
      </c>
      <c r="C49" s="52"/>
      <c r="D49" s="52"/>
      <c r="E49" s="52"/>
      <c r="F49" s="52"/>
      <c r="G49" s="52"/>
      <c r="H49" s="51"/>
    </row>
    <row r="50" spans="1:8" ht="17.45" customHeight="1" x14ac:dyDescent="0.2">
      <c r="A50" s="22" t="s">
        <v>5</v>
      </c>
      <c r="B50" s="23"/>
      <c r="C50" s="24"/>
      <c r="D50" s="25" t="s">
        <v>6</v>
      </c>
      <c r="E50" s="23"/>
      <c r="F50" s="288" t="s">
        <v>29</v>
      </c>
      <c r="G50" s="289"/>
      <c r="H50" s="13"/>
    </row>
    <row r="51" spans="1:8" ht="21.75" customHeight="1" x14ac:dyDescent="0.2">
      <c r="A51" s="8"/>
      <c r="B51" s="1"/>
      <c r="C51" s="1"/>
      <c r="D51" s="1"/>
      <c r="E51" s="1"/>
      <c r="F51" s="1"/>
      <c r="G51" s="1"/>
      <c r="H51" s="12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13" zoomScale="76" zoomScaleNormal="76" workbookViewId="0">
      <selection activeCell="G6" sqref="G6"/>
    </sheetView>
  </sheetViews>
  <sheetFormatPr defaultRowHeight="12.75" x14ac:dyDescent="0.2"/>
  <cols>
    <col min="1" max="1" width="60.28515625" style="229" customWidth="1"/>
    <col min="2" max="2" width="8.85546875" style="223"/>
    <col min="3" max="3" width="12.7109375" style="218" customWidth="1"/>
    <col min="4" max="4" width="12" style="218" customWidth="1"/>
    <col min="5" max="5" width="11.7109375" style="218" customWidth="1"/>
    <col min="6" max="6" width="12.7109375" style="218" customWidth="1"/>
    <col min="7" max="7" width="11.140625" style="218" customWidth="1"/>
  </cols>
  <sheetData>
    <row r="1" spans="1:8" ht="15.75" x14ac:dyDescent="0.25">
      <c r="A1" s="257" t="s">
        <v>7</v>
      </c>
      <c r="B1" s="257"/>
      <c r="C1" s="257"/>
      <c r="D1" s="257"/>
      <c r="E1" s="257"/>
      <c r="F1" s="257"/>
      <c r="G1" s="214"/>
    </row>
    <row r="2" spans="1:8" ht="13.5" thickBot="1" x14ac:dyDescent="0.25">
      <c r="A2" s="224" t="s">
        <v>52</v>
      </c>
      <c r="B2" s="219"/>
      <c r="C2" s="214"/>
      <c r="D2" s="214"/>
      <c r="E2" s="214"/>
      <c r="F2" s="214"/>
      <c r="G2" s="214"/>
    </row>
    <row r="3" spans="1:8" ht="15" thickBot="1" x14ac:dyDescent="0.25">
      <c r="A3" s="294" t="s">
        <v>8</v>
      </c>
      <c r="B3" s="296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8" ht="15" thickBot="1" x14ac:dyDescent="0.25">
      <c r="A4" s="295"/>
      <c r="B4" s="297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8" s="43" customFormat="1" ht="33" customHeight="1" x14ac:dyDescent="0.2">
      <c r="A5" s="225" t="s">
        <v>51</v>
      </c>
      <c r="B5" s="220" t="s">
        <v>0</v>
      </c>
      <c r="C5" s="205">
        <v>2</v>
      </c>
      <c r="D5" s="205">
        <v>2</v>
      </c>
      <c r="E5" s="205">
        <v>2</v>
      </c>
      <c r="F5" s="205">
        <v>2</v>
      </c>
      <c r="G5" s="205">
        <v>2</v>
      </c>
    </row>
    <row r="6" spans="1:8" s="43" customFormat="1" ht="29.45" customHeight="1" x14ac:dyDescent="0.2">
      <c r="A6" s="225" t="s">
        <v>16</v>
      </c>
      <c r="B6" s="221" t="s">
        <v>17</v>
      </c>
      <c r="C6" s="125">
        <v>6</v>
      </c>
      <c r="D6" s="125">
        <v>6</v>
      </c>
      <c r="E6" s="125">
        <v>6</v>
      </c>
      <c r="F6" s="125">
        <v>6</v>
      </c>
      <c r="G6" s="125">
        <v>6</v>
      </c>
    </row>
    <row r="7" spans="1:8" ht="16.899999999999999" customHeight="1" x14ac:dyDescent="0.2">
      <c r="A7" s="226" t="s">
        <v>18</v>
      </c>
      <c r="B7" s="222" t="s">
        <v>3</v>
      </c>
      <c r="C7" s="138">
        <f>C10+C11+C17+C20</f>
        <v>4</v>
      </c>
      <c r="D7" s="138">
        <f t="shared" ref="D7:G7" si="0">D10+D11+D17+D20</f>
        <v>6</v>
      </c>
      <c r="E7" s="138">
        <f t="shared" si="0"/>
        <v>6.5394000000000005</v>
      </c>
      <c r="F7" s="138">
        <f t="shared" si="0"/>
        <v>8</v>
      </c>
      <c r="G7" s="138">
        <f t="shared" si="0"/>
        <v>10</v>
      </c>
    </row>
    <row r="8" spans="1:8" ht="16.149999999999999" customHeight="1" x14ac:dyDescent="0.2">
      <c r="A8" s="227" t="s">
        <v>23</v>
      </c>
      <c r="B8" s="222" t="s">
        <v>1</v>
      </c>
      <c r="C8" s="206"/>
      <c r="D8" s="206"/>
      <c r="E8" s="206"/>
      <c r="F8" s="206"/>
      <c r="G8" s="207"/>
    </row>
    <row r="9" spans="1:8" ht="18.600000000000001" customHeight="1" x14ac:dyDescent="0.2">
      <c r="A9" s="227" t="s">
        <v>13</v>
      </c>
      <c r="B9" s="222"/>
      <c r="C9" s="206"/>
      <c r="D9" s="206"/>
      <c r="E9" s="206"/>
      <c r="F9" s="206"/>
      <c r="G9" s="207"/>
    </row>
    <row r="10" spans="1:8" ht="16.899999999999999" customHeight="1" x14ac:dyDescent="0.2">
      <c r="A10" s="227" t="s">
        <v>30</v>
      </c>
      <c r="B10" s="222" t="s">
        <v>3</v>
      </c>
      <c r="C10" s="215">
        <v>4</v>
      </c>
      <c r="D10" s="216">
        <v>6</v>
      </c>
      <c r="E10" s="217">
        <v>6.5394000000000005</v>
      </c>
      <c r="F10" s="217">
        <v>8</v>
      </c>
      <c r="G10" s="217">
        <v>10</v>
      </c>
      <c r="H10" s="195"/>
    </row>
    <row r="11" spans="1:8" ht="20.45" customHeight="1" x14ac:dyDescent="0.2">
      <c r="A11" s="227" t="s">
        <v>31</v>
      </c>
      <c r="B11" s="222" t="s">
        <v>3</v>
      </c>
      <c r="C11" s="138">
        <f>C14</f>
        <v>0</v>
      </c>
      <c r="D11" s="138">
        <f t="shared" ref="D11:G11" si="1">D14</f>
        <v>0</v>
      </c>
      <c r="E11" s="138">
        <f t="shared" si="1"/>
        <v>0</v>
      </c>
      <c r="F11" s="138">
        <f t="shared" si="1"/>
        <v>0</v>
      </c>
      <c r="G11" s="138">
        <f t="shared" si="1"/>
        <v>0</v>
      </c>
    </row>
    <row r="12" spans="1:8" x14ac:dyDescent="0.2">
      <c r="A12" s="227" t="s">
        <v>4</v>
      </c>
      <c r="B12" s="222"/>
      <c r="C12" s="206"/>
      <c r="D12" s="206"/>
      <c r="E12" s="206"/>
      <c r="F12" s="206"/>
      <c r="G12" s="207"/>
    </row>
    <row r="13" spans="1:8" ht="14.45" customHeight="1" x14ac:dyDescent="0.2">
      <c r="A13" s="227" t="s">
        <v>70</v>
      </c>
      <c r="B13" s="222" t="s">
        <v>3</v>
      </c>
      <c r="C13" s="131"/>
      <c r="D13" s="131"/>
      <c r="E13" s="131"/>
      <c r="F13" s="131"/>
      <c r="G13" s="131"/>
    </row>
    <row r="14" spans="1:8" x14ac:dyDescent="0.2">
      <c r="A14" s="227" t="s">
        <v>71</v>
      </c>
      <c r="B14" s="222" t="s">
        <v>3</v>
      </c>
      <c r="C14" s="131"/>
      <c r="D14" s="131"/>
      <c r="E14" s="131"/>
      <c r="F14" s="131"/>
      <c r="G14" s="131"/>
    </row>
    <row r="15" spans="1:8" ht="31.9" customHeight="1" x14ac:dyDescent="0.2">
      <c r="A15" s="227" t="s">
        <v>72</v>
      </c>
      <c r="B15" s="222" t="s">
        <v>3</v>
      </c>
      <c r="C15" s="132"/>
      <c r="D15" s="132"/>
      <c r="E15" s="132"/>
      <c r="F15" s="132"/>
      <c r="G15" s="132"/>
    </row>
    <row r="16" spans="1:8" ht="33.6" customHeight="1" x14ac:dyDescent="0.2">
      <c r="A16" s="227" t="s">
        <v>73</v>
      </c>
      <c r="B16" s="222" t="s">
        <v>3</v>
      </c>
      <c r="C16" s="206"/>
      <c r="D16" s="206"/>
      <c r="E16" s="206"/>
      <c r="F16" s="206"/>
      <c r="G16" s="207"/>
    </row>
    <row r="17" spans="1:7" x14ac:dyDescent="0.2">
      <c r="A17" s="227" t="s">
        <v>14</v>
      </c>
      <c r="B17" s="222" t="s">
        <v>3</v>
      </c>
      <c r="C17" s="208"/>
      <c r="D17" s="209"/>
      <c r="E17" s="209"/>
      <c r="F17" s="209"/>
      <c r="G17" s="209"/>
    </row>
    <row r="18" spans="1:7" x14ac:dyDescent="0.2">
      <c r="A18" s="227" t="s">
        <v>36</v>
      </c>
      <c r="B18" s="222" t="s">
        <v>3</v>
      </c>
      <c r="C18" s="206"/>
      <c r="D18" s="206"/>
      <c r="E18" s="206"/>
      <c r="F18" s="139"/>
      <c r="G18" s="207"/>
    </row>
    <row r="19" spans="1:7" x14ac:dyDescent="0.2">
      <c r="A19" s="227" t="s">
        <v>37</v>
      </c>
      <c r="B19" s="222" t="s">
        <v>3</v>
      </c>
      <c r="C19" s="206"/>
      <c r="D19" s="206"/>
      <c r="E19" s="206"/>
      <c r="F19" s="139"/>
      <c r="G19" s="207"/>
    </row>
    <row r="20" spans="1:7" ht="15.6" customHeight="1" x14ac:dyDescent="0.2">
      <c r="A20" s="227" t="s">
        <v>38</v>
      </c>
      <c r="B20" s="222" t="s">
        <v>3</v>
      </c>
      <c r="C20" s="131"/>
      <c r="D20" s="131"/>
      <c r="E20" s="131"/>
      <c r="F20" s="131"/>
      <c r="G20" s="131"/>
    </row>
    <row r="21" spans="1:7" ht="16.149999999999999" customHeight="1" x14ac:dyDescent="0.2">
      <c r="A21" s="227" t="s">
        <v>15</v>
      </c>
      <c r="B21" s="222" t="s">
        <v>3</v>
      </c>
      <c r="C21" s="131"/>
      <c r="D21" s="132"/>
      <c r="E21" s="132"/>
      <c r="F21" s="132"/>
      <c r="G21" s="132"/>
    </row>
    <row r="22" spans="1:7" ht="19.899999999999999" customHeight="1" x14ac:dyDescent="0.2">
      <c r="A22" s="226" t="s">
        <v>19</v>
      </c>
      <c r="B22" s="222" t="s">
        <v>3</v>
      </c>
      <c r="C22" s="138">
        <f>C27+C28+C30</f>
        <v>0</v>
      </c>
      <c r="D22" s="138">
        <f t="shared" ref="D22:G22" si="2">D27+D28+D30</f>
        <v>0</v>
      </c>
      <c r="E22" s="138">
        <f t="shared" si="2"/>
        <v>0</v>
      </c>
      <c r="F22" s="138">
        <f t="shared" si="2"/>
        <v>0</v>
      </c>
      <c r="G22" s="138">
        <f t="shared" si="2"/>
        <v>0</v>
      </c>
    </row>
    <row r="23" spans="1:7" ht="24.6" customHeight="1" x14ac:dyDescent="0.2">
      <c r="A23" s="227" t="s">
        <v>74</v>
      </c>
      <c r="B23" s="222" t="s">
        <v>1</v>
      </c>
      <c r="C23" s="207"/>
      <c r="D23" s="207"/>
      <c r="E23" s="207"/>
      <c r="F23" s="207"/>
      <c r="G23" s="207"/>
    </row>
    <row r="24" spans="1:7" ht="15" customHeight="1" x14ac:dyDescent="0.2">
      <c r="A24" s="227" t="s">
        <v>13</v>
      </c>
      <c r="B24" s="222"/>
      <c r="C24" s="207"/>
      <c r="D24" s="207"/>
      <c r="E24" s="207"/>
      <c r="F24" s="207"/>
      <c r="G24" s="207"/>
    </row>
    <row r="25" spans="1:7" ht="19.149999999999999" customHeight="1" x14ac:dyDescent="0.2">
      <c r="A25" s="227" t="s">
        <v>30</v>
      </c>
      <c r="B25" s="222" t="s">
        <v>3</v>
      </c>
      <c r="C25" s="207"/>
      <c r="D25" s="207"/>
      <c r="E25" s="207"/>
      <c r="F25" s="207"/>
      <c r="G25" s="207"/>
    </row>
    <row r="26" spans="1:7" x14ac:dyDescent="0.2">
      <c r="A26" s="227" t="s">
        <v>31</v>
      </c>
      <c r="B26" s="222" t="s">
        <v>3</v>
      </c>
      <c r="C26" s="207"/>
      <c r="D26" s="207"/>
      <c r="E26" s="207"/>
      <c r="F26" s="207"/>
      <c r="G26" s="207"/>
    </row>
    <row r="27" spans="1:7" x14ac:dyDescent="0.2">
      <c r="A27" s="227" t="s">
        <v>14</v>
      </c>
      <c r="B27" s="222" t="s">
        <v>3</v>
      </c>
      <c r="C27" s="209"/>
      <c r="D27" s="209"/>
      <c r="E27" s="209"/>
      <c r="F27" s="209"/>
      <c r="G27" s="209"/>
    </row>
    <row r="28" spans="1:7" ht="15.6" customHeight="1" x14ac:dyDescent="0.2">
      <c r="A28" s="227" t="s">
        <v>36</v>
      </c>
      <c r="B28" s="222" t="s">
        <v>3</v>
      </c>
      <c r="C28" s="132"/>
      <c r="D28" s="132"/>
      <c r="E28" s="132"/>
      <c r="F28" s="132"/>
      <c r="G28" s="132"/>
    </row>
    <row r="29" spans="1:7" x14ac:dyDescent="0.2">
      <c r="A29" s="227" t="s">
        <v>37</v>
      </c>
      <c r="B29" s="222" t="s">
        <v>3</v>
      </c>
      <c r="C29" s="207"/>
      <c r="D29" s="207"/>
      <c r="E29" s="207"/>
      <c r="F29" s="138"/>
      <c r="G29" s="207"/>
    </row>
    <row r="30" spans="1:7" x14ac:dyDescent="0.2">
      <c r="A30" s="227" t="s">
        <v>38</v>
      </c>
      <c r="B30" s="222" t="s">
        <v>3</v>
      </c>
      <c r="C30" s="131"/>
      <c r="D30" s="131"/>
      <c r="E30" s="131"/>
      <c r="F30" s="131"/>
      <c r="G30" s="131"/>
    </row>
    <row r="31" spans="1:7" x14ac:dyDescent="0.2">
      <c r="A31" s="227" t="s">
        <v>15</v>
      </c>
      <c r="B31" s="222" t="s">
        <v>3</v>
      </c>
      <c r="C31" s="207"/>
      <c r="D31" s="207"/>
      <c r="E31" s="207"/>
      <c r="F31" s="207"/>
      <c r="G31" s="207"/>
    </row>
    <row r="32" spans="1:7" x14ac:dyDescent="0.2">
      <c r="A32" s="226" t="s">
        <v>20</v>
      </c>
      <c r="B32" s="222" t="s">
        <v>3</v>
      </c>
      <c r="C32" s="138">
        <f>C35+C36+C42</f>
        <v>4</v>
      </c>
      <c r="D32" s="138">
        <f t="shared" ref="D32:G32" si="3">D35+D36+D42</f>
        <v>6</v>
      </c>
      <c r="E32" s="138">
        <f t="shared" si="3"/>
        <v>6.5394000000000005</v>
      </c>
      <c r="F32" s="138">
        <f t="shared" si="3"/>
        <v>8</v>
      </c>
      <c r="G32" s="138">
        <f t="shared" si="3"/>
        <v>10</v>
      </c>
    </row>
    <row r="33" spans="1:7" ht="13.9" customHeight="1" x14ac:dyDescent="0.2">
      <c r="A33" s="227" t="s">
        <v>25</v>
      </c>
      <c r="B33" s="222" t="s">
        <v>1</v>
      </c>
      <c r="C33" s="207"/>
      <c r="D33" s="207"/>
      <c r="E33" s="207"/>
      <c r="F33" s="207"/>
      <c r="G33" s="207"/>
    </row>
    <row r="34" spans="1:7" ht="18" customHeight="1" x14ac:dyDescent="0.2">
      <c r="A34" s="227" t="s">
        <v>13</v>
      </c>
      <c r="B34" s="222"/>
      <c r="C34" s="207"/>
      <c r="D34" s="207"/>
      <c r="E34" s="207"/>
      <c r="F34" s="207"/>
      <c r="G34" s="207"/>
    </row>
    <row r="35" spans="1:7" ht="17.45" customHeight="1" x14ac:dyDescent="0.2">
      <c r="A35" s="227" t="s">
        <v>30</v>
      </c>
      <c r="B35" s="222" t="s">
        <v>3</v>
      </c>
      <c r="C35" s="138">
        <f>C10</f>
        <v>4</v>
      </c>
      <c r="D35" s="138">
        <f t="shared" ref="D35:G35" si="4">D10</f>
        <v>6</v>
      </c>
      <c r="E35" s="138">
        <f t="shared" si="4"/>
        <v>6.5394000000000005</v>
      </c>
      <c r="F35" s="138">
        <f t="shared" si="4"/>
        <v>8</v>
      </c>
      <c r="G35" s="138">
        <f t="shared" si="4"/>
        <v>10</v>
      </c>
    </row>
    <row r="36" spans="1:7" ht="15" customHeight="1" x14ac:dyDescent="0.2">
      <c r="A36" s="227" t="s">
        <v>31</v>
      </c>
      <c r="B36" s="222" t="s">
        <v>3</v>
      </c>
      <c r="C36" s="138">
        <f>C38+C39+C40</f>
        <v>0</v>
      </c>
      <c r="D36" s="138">
        <f t="shared" ref="D36:G36" si="5">D38+D39+D40</f>
        <v>0</v>
      </c>
      <c r="E36" s="138">
        <f t="shared" si="5"/>
        <v>0</v>
      </c>
      <c r="F36" s="138">
        <f t="shared" si="5"/>
        <v>0</v>
      </c>
      <c r="G36" s="138">
        <f t="shared" si="5"/>
        <v>0</v>
      </c>
    </row>
    <row r="37" spans="1:7" x14ac:dyDescent="0.2">
      <c r="A37" s="227" t="s">
        <v>4</v>
      </c>
      <c r="B37" s="222"/>
      <c r="C37" s="207"/>
      <c r="D37" s="207"/>
      <c r="E37" s="207"/>
      <c r="F37" s="207"/>
      <c r="G37" s="207"/>
    </row>
    <row r="38" spans="1:7" x14ac:dyDescent="0.2">
      <c r="A38" s="227" t="s">
        <v>75</v>
      </c>
      <c r="B38" s="222" t="s">
        <v>3</v>
      </c>
      <c r="C38" s="139">
        <f>C13</f>
        <v>0</v>
      </c>
      <c r="D38" s="139">
        <f t="shared" ref="D38:G40" si="6">D13</f>
        <v>0</v>
      </c>
      <c r="E38" s="139">
        <f t="shared" si="6"/>
        <v>0</v>
      </c>
      <c r="F38" s="139">
        <f t="shared" si="6"/>
        <v>0</v>
      </c>
      <c r="G38" s="139">
        <f t="shared" si="6"/>
        <v>0</v>
      </c>
    </row>
    <row r="39" spans="1:7" x14ac:dyDescent="0.2">
      <c r="A39" s="227" t="s">
        <v>76</v>
      </c>
      <c r="B39" s="222" t="s">
        <v>3</v>
      </c>
      <c r="C39" s="139">
        <f>C26+C14</f>
        <v>0</v>
      </c>
      <c r="D39" s="139">
        <f t="shared" ref="D39:G39" si="7">D26+D14</f>
        <v>0</v>
      </c>
      <c r="E39" s="139">
        <f t="shared" si="7"/>
        <v>0</v>
      </c>
      <c r="F39" s="139">
        <f t="shared" si="7"/>
        <v>0</v>
      </c>
      <c r="G39" s="139">
        <f t="shared" si="7"/>
        <v>0</v>
      </c>
    </row>
    <row r="40" spans="1:7" ht="35.450000000000003" customHeight="1" x14ac:dyDescent="0.2">
      <c r="A40" s="227" t="s">
        <v>72</v>
      </c>
      <c r="B40" s="222" t="s">
        <v>3</v>
      </c>
      <c r="C40" s="139">
        <f>C15</f>
        <v>0</v>
      </c>
      <c r="D40" s="139">
        <f t="shared" si="6"/>
        <v>0</v>
      </c>
      <c r="E40" s="139">
        <f t="shared" si="6"/>
        <v>0</v>
      </c>
      <c r="F40" s="139">
        <f t="shared" si="6"/>
        <v>0</v>
      </c>
      <c r="G40" s="139">
        <f t="shared" si="6"/>
        <v>0</v>
      </c>
    </row>
    <row r="41" spans="1:7" ht="25.5" x14ac:dyDescent="0.2">
      <c r="A41" s="227" t="s">
        <v>73</v>
      </c>
      <c r="B41" s="222" t="s">
        <v>3</v>
      </c>
      <c r="C41" s="206"/>
      <c r="D41" s="206"/>
      <c r="E41" s="206"/>
      <c r="F41" s="206"/>
      <c r="G41" s="207"/>
    </row>
    <row r="42" spans="1:7" x14ac:dyDescent="0.2">
      <c r="A42" s="227" t="s">
        <v>14</v>
      </c>
      <c r="B42" s="222" t="s">
        <v>3</v>
      </c>
      <c r="C42" s="139">
        <f>C27+C17</f>
        <v>0</v>
      </c>
      <c r="D42" s="139">
        <f t="shared" ref="D42:G42" si="8">D27+D17</f>
        <v>0</v>
      </c>
      <c r="E42" s="139">
        <f t="shared" si="8"/>
        <v>0</v>
      </c>
      <c r="F42" s="139">
        <f t="shared" si="8"/>
        <v>0</v>
      </c>
      <c r="G42" s="139">
        <f t="shared" si="8"/>
        <v>0</v>
      </c>
    </row>
    <row r="43" spans="1:7" s="43" customFormat="1" ht="18.600000000000001" customHeight="1" x14ac:dyDescent="0.2">
      <c r="A43" s="225" t="s">
        <v>21</v>
      </c>
      <c r="B43" s="221" t="s">
        <v>3</v>
      </c>
      <c r="C43" s="210">
        <v>0</v>
      </c>
      <c r="D43" s="210">
        <v>0</v>
      </c>
      <c r="E43" s="210">
        <v>0</v>
      </c>
      <c r="F43" s="210">
        <v>0</v>
      </c>
      <c r="G43" s="211">
        <v>0</v>
      </c>
    </row>
    <row r="44" spans="1:7" s="43" customFormat="1" ht="18.600000000000001" customHeight="1" x14ac:dyDescent="0.2">
      <c r="A44" s="228" t="s">
        <v>26</v>
      </c>
      <c r="B44" s="221" t="s">
        <v>1</v>
      </c>
      <c r="C44" s="210"/>
      <c r="D44" s="210"/>
      <c r="E44" s="210"/>
      <c r="F44" s="210"/>
      <c r="G44" s="212"/>
    </row>
    <row r="45" spans="1:7" s="43" customFormat="1" x14ac:dyDescent="0.2">
      <c r="A45" s="225" t="s">
        <v>22</v>
      </c>
      <c r="B45" s="221" t="s">
        <v>2</v>
      </c>
      <c r="C45" s="128"/>
      <c r="D45" s="128"/>
      <c r="E45" s="128"/>
      <c r="F45" s="128"/>
      <c r="G45" s="128"/>
    </row>
    <row r="47" spans="1:7" ht="16.899999999999999" customHeight="1" x14ac:dyDescent="0.2"/>
    <row r="51" spans="3:7" x14ac:dyDescent="0.2">
      <c r="C51" s="213"/>
      <c r="D51" s="213"/>
      <c r="E51" s="213"/>
      <c r="F51" s="213"/>
      <c r="G51" s="213"/>
    </row>
  </sheetData>
  <mergeCells count="4">
    <mergeCell ref="A1:F1"/>
    <mergeCell ref="A3:A4"/>
    <mergeCell ref="B3:B4"/>
    <mergeCell ref="E3:G3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3"/>
  <sheetViews>
    <sheetView topLeftCell="A13" zoomScale="88" zoomScaleNormal="88" workbookViewId="0">
      <selection activeCell="C32" sqref="C32:G32"/>
    </sheetView>
  </sheetViews>
  <sheetFormatPr defaultRowHeight="12.75" x14ac:dyDescent="0.2"/>
  <cols>
    <col min="1" max="1" width="57.85546875" customWidth="1"/>
    <col min="3" max="3" width="13.28515625" style="38" customWidth="1"/>
    <col min="4" max="4" width="10.140625" style="38" customWidth="1"/>
    <col min="5" max="5" width="10.28515625" style="38" customWidth="1"/>
    <col min="6" max="6" width="9.85546875" style="38" customWidth="1"/>
    <col min="7" max="7" width="11.85546875" style="38" customWidth="1"/>
    <col min="8" max="8" width="8.85546875" style="38"/>
    <col min="9" max="9" width="40.28515625" style="38" customWidth="1"/>
    <col min="10" max="10" width="8.85546875" style="38"/>
    <col min="11" max="15" width="9" style="38" bestFit="1" customWidth="1"/>
    <col min="16" max="16" width="8.85546875" style="38"/>
    <col min="17" max="21" width="9.7109375" style="38" bestFit="1" customWidth="1"/>
    <col min="22" max="36" width="8.85546875" style="38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36" ht="15.75" x14ac:dyDescent="0.25">
      <c r="A1" s="257" t="s">
        <v>7</v>
      </c>
      <c r="B1" s="257"/>
      <c r="C1" s="257"/>
      <c r="D1" s="257"/>
      <c r="E1" s="257"/>
      <c r="F1" s="257"/>
      <c r="G1" s="34"/>
    </row>
    <row r="2" spans="1:36" ht="15.75" thickBot="1" x14ac:dyDescent="0.3">
      <c r="A2" s="2" t="s">
        <v>40</v>
      </c>
      <c r="B2" s="1"/>
      <c r="C2" s="34"/>
      <c r="D2" s="34"/>
      <c r="E2" s="34"/>
      <c r="F2" s="34"/>
      <c r="G2" s="34"/>
    </row>
    <row r="3" spans="1:36" ht="14.45" customHeight="1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  <c r="I3" s="191"/>
      <c r="J3" s="191"/>
      <c r="K3" s="191"/>
      <c r="L3" s="191"/>
      <c r="M3" s="191"/>
      <c r="N3" s="191"/>
      <c r="O3" s="191"/>
    </row>
    <row r="4" spans="1:36" ht="14.45" customHeight="1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  <c r="I4" s="191"/>
      <c r="J4" s="191"/>
      <c r="K4" s="191"/>
      <c r="L4" s="191"/>
      <c r="M4" s="191"/>
      <c r="N4" s="191"/>
      <c r="O4" s="191"/>
    </row>
    <row r="5" spans="1:36" s="43" customFormat="1" ht="19.5" customHeight="1" x14ac:dyDescent="0.2">
      <c r="A5" s="41" t="s">
        <v>27</v>
      </c>
      <c r="B5" s="49" t="s">
        <v>0</v>
      </c>
      <c r="C5" s="45" t="e">
        <f>#REF!+Детчино!C5+Воробьево!C5+Ерденево!C5+Ильинское!C5+Захарово!C5+Кудиново!C5+Коллонтай!C5+'Спас-Загорье (2)'!C5+Маклино!C5+Головтеево!C5+Недельное!C5+Рябцево!C5+'Михеево (2)'!C6+Шумятино!C5+Юбилейный!C5+Березовка!C5+Прудки!C5</f>
        <v>#REF!</v>
      </c>
      <c r="D5" s="45" t="e">
        <f>#REF!+Детчино!D5+Воробьево!D5+Ерденево!D5+Ильинское!D5+Захарово!D5+Кудиново!D5+Коллонтай!D5+'Спас-Загорье (2)'!D5+Маклино!D5+Головтеево!D5+Недельное!D5+Рябцево!D5+'Михеево (2)'!D6+Шумятино!D5+Юбилейный!D5+Березовка!D5+Прудки!D5</f>
        <v>#REF!</v>
      </c>
      <c r="E5" s="45" t="e">
        <f>#REF!+Детчино!E5+Воробьево!E5+Ерденево!E5+Ильинское!E5+Захарово!E5+Кудиново!E5+Коллонтай!E5+'Спас-Загорье (2)'!E5+Маклино!E5+Головтеево!E5+Недельное!E5+Рябцево!E5+'Михеево (2)'!E6+Шумятино!E5+Юбилейный!E5+Березовка!E5+Прудки!E5</f>
        <v>#REF!</v>
      </c>
      <c r="F5" s="45" t="e">
        <f>#REF!+Детчино!F5+Воробьево!F5+Ерденево!F5+Ильинское!F5+Захарово!F5+Кудиново!F5+Коллонтай!F5+'Спас-Загорье (2)'!F5+Маклино!F5+Головтеево!F5+Недельное!F5+Рябцево!F5+'Михеево (2)'!F6+Шумятино!F5+Юбилейный!F5+Березовка!F5+Прудки!F5</f>
        <v>#REF!</v>
      </c>
      <c r="G5" s="45" t="e">
        <f>#REF!+Детчино!G5+Воробьево!G5+Ерденево!G5+Ильинское!G5+Захарово!G5+Кудиново!G5+Коллонтай!G5+'Спас-Загорье (2)'!G5+Маклино!G5+Головтеево!G5+Недельное!G5+Рябцево!G5+'Михеево (2)'!G6+Шумятино!G5+Юбилейный!G5+Березовка!G5+Прудки!G5</f>
        <v>#REF!</v>
      </c>
      <c r="H5" s="53"/>
      <c r="I5" s="192"/>
      <c r="J5" s="192"/>
      <c r="K5" s="192"/>
      <c r="L5" s="192"/>
      <c r="M5" s="192"/>
      <c r="N5" s="192"/>
      <c r="O5" s="192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</row>
    <row r="6" spans="1:36" s="43" customFormat="1" ht="27.75" customHeight="1" x14ac:dyDescent="0.2">
      <c r="A6" s="41" t="s">
        <v>16</v>
      </c>
      <c r="B6" s="42" t="s">
        <v>17</v>
      </c>
      <c r="C6" s="45" t="e">
        <f>#REF!+Детчино!C6+Воробьево!C6+Ерденево!C6+Ильинское!C6+Захарово!C6+Кудиново!C6+Коллонтай!C6+'Спас-Загорье (2)'!C6+Маклино!C6+Головтеево!C6+Недельное!C6+Рябцево!C6+'Михеево (2)'!C7+Шумятино!C6+Юбилейный!C6+Березовка!C6+Прудки!C6</f>
        <v>#REF!</v>
      </c>
      <c r="D6" s="45" t="e">
        <f>#REF!+Детчино!D6+Воробьево!D6+Ерденево!D6+Ильинское!D6+Захарово!D6+Кудиново!D6+Коллонтай!D6+'Спас-Загорье (2)'!D6+Маклино!D6+Головтеево!D6+Недельное!D6+Рябцево!D6+'Михеево (2)'!D7+Шумятино!D6+Юбилейный!D6+Березовка!D6+Прудки!D6</f>
        <v>#REF!</v>
      </c>
      <c r="E6" s="45" t="e">
        <f>#REF!+Детчино!E6+Воробьево!E6+Ерденево!E6+Ильинское!E6+Захарово!E6+Кудиново!E6+Коллонтай!E6+'Спас-Загорье (2)'!E6+Маклино!E6+Головтеево!E6+Недельное!E6+Рябцево!E6+'Михеево (2)'!E7+Шумятино!E6+Юбилейный!E6+Березовка!E6+Прудки!E6</f>
        <v>#REF!</v>
      </c>
      <c r="F6" s="45" t="e">
        <f>#REF!+Детчино!F6+Воробьево!F6+Ерденево!F6+Ильинское!F6+Захарово!F6+Кудиново!F6+Коллонтай!F6+'Спас-Загорье (2)'!F6+Маклино!F6+Головтеево!F6+Недельное!F6+Рябцево!F6+'Михеево (2)'!F7+Шумятино!F6+Юбилейный!F6+Березовка!F6+Прудки!F6</f>
        <v>#REF!</v>
      </c>
      <c r="G6" s="45" t="e">
        <f>#REF!+Детчино!G6+Воробьево!G6+Ерденево!G6+Ильинское!G6+Захарово!G6+Кудиново!G6+Коллонтай!G6+'Спас-Загорье (2)'!G6+Маклино!G6+Головтеево!G6+Недельное!G6+Рябцево!G6+'Михеево (2)'!G7+Шумятино!G6+Юбилейный!G6+Березовка!G6+Прудки!G6</f>
        <v>#REF!</v>
      </c>
      <c r="H6" s="53"/>
      <c r="I6" s="192"/>
      <c r="J6" s="192"/>
      <c r="K6" s="192"/>
      <c r="L6" s="192"/>
      <c r="M6" s="192"/>
      <c r="N6" s="192"/>
      <c r="O6" s="192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</row>
    <row r="7" spans="1:36" s="43" customFormat="1" ht="22.7" customHeight="1" x14ac:dyDescent="0.2">
      <c r="A7" s="41" t="s">
        <v>18</v>
      </c>
      <c r="B7" s="42" t="s">
        <v>3</v>
      </c>
      <c r="C7" s="45" t="e">
        <f>#REF!+Детчино!C7+Воробьево!C7+Ерденево!C7+Ильинское!C7+Захарово!C7+Кудиново!C7+Коллонтай!C7+'Спас-Загорье (2)'!C7+Маклино!C7+Головтеево!C7+Недельное!C7+Рябцево!C7+'Михеево (2)'!C8+Шумятино!C7+Юбилейный!C7+Березовка!C7+Прудки!C7</f>
        <v>#REF!</v>
      </c>
      <c r="D7" s="45" t="e">
        <f>#REF!+Детчино!D7+Воробьево!D7+Ерденево!D7+Ильинское!D7+Захарово!D7+Кудиново!D7+Коллонтай!D7+'Спас-Загорье (2)'!D7+Маклино!D7+Головтеево!D7+Недельное!D7+Рябцево!D7+'Михеево (2)'!D8+Шумятино!D7+Юбилейный!D7+Березовка!D7+Прудки!D7</f>
        <v>#REF!</v>
      </c>
      <c r="E7" s="45" t="e">
        <f>#REF!+Детчино!E7+Воробьево!E7+Ерденево!E7+Ильинское!E7+Захарово!E7+Кудиново!E7+Коллонтай!E7+'Спас-Загорье (2)'!E7+Маклино!E7+Головтеево!E7+Недельное!E7+Рябцево!E7+'Михеево (2)'!E8+Шумятино!E7+Юбилейный!E7+Березовка!E7+Прудки!E7</f>
        <v>#REF!</v>
      </c>
      <c r="F7" s="45" t="e">
        <f>#REF!+Детчино!F7+Воробьево!F7+Ерденево!F7+Ильинское!F7+Захарово!F7+Кудиново!F7+Коллонтай!F7+'Спас-Загорье (2)'!F7+Маклино!F7+Головтеево!F7+Недельное!F7+Рябцево!F7+'Михеево (2)'!F8+Шумятино!F7+Юбилейный!F7+Березовка!F7+Прудки!F7</f>
        <v>#REF!</v>
      </c>
      <c r="G7" s="45" t="e">
        <f>#REF!+Детчино!G7+Воробьево!G7+Ерденево!G7+Ильинское!G7+Захарово!G7+Кудиново!G7+Коллонтай!G7+'Спас-Загорье (2)'!G7+Маклино!G7+Головтеево!G7+Недельное!G7+Рябцево!G7+'Михеево (2)'!G8+Шумятино!G7+Юбилейный!G7+Березовка!G7+Прудки!G7</f>
        <v>#REF!</v>
      </c>
      <c r="H7" s="53"/>
      <c r="I7" s="202"/>
      <c r="J7" s="192"/>
      <c r="K7" s="192"/>
      <c r="L7" s="192"/>
      <c r="M7" s="192"/>
      <c r="N7" s="192"/>
      <c r="O7" s="192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</row>
    <row r="8" spans="1:36" s="43" customFormat="1" ht="15.75" customHeight="1" x14ac:dyDescent="0.2">
      <c r="A8" s="48" t="s">
        <v>23</v>
      </c>
      <c r="B8" s="42" t="s">
        <v>1</v>
      </c>
      <c r="C8" s="45" t="e">
        <f>#REF!+Детчино!C8+Воробьево!C8+Ерденево!C8+Ильинское!C8+Захарово!C8+Кудиново!C8+Коллонтай!C8+'Спас-Загорье (2)'!C8+Маклино!C8+Головтеево!C8+Недельное!C8+Рябцево!C8+'Михеево (2)'!C9+Шумятино!C8+Юбилейный!C8+Березовка!C8+Прудки!C8</f>
        <v>#REF!</v>
      </c>
      <c r="D8" s="45" t="e">
        <f>#REF!+Детчино!D8+Воробьево!D8+Ерденево!D8+Ильинское!D8+Захарово!D8+Кудиново!D8+Коллонтай!D8+'Спас-Загорье (2)'!D8+Маклино!D8+Головтеево!D8+Недельное!D8+Рябцево!D8+'Михеево (2)'!D9+Шумятино!D8+Юбилейный!D8+Березовка!D8+Прудки!D8</f>
        <v>#REF!</v>
      </c>
      <c r="E8" s="45" t="e">
        <f>#REF!+Детчино!E8+Воробьево!E8+Ерденево!E8+Ильинское!E8+Захарово!E8+Кудиново!E8+Коллонтай!E8+'Спас-Загорье (2)'!E8+Маклино!E8+Головтеево!E8+Недельное!E8+Рябцево!E8+'Михеево (2)'!E9+Шумятино!E8+Юбилейный!E8+Березовка!E8+Прудки!E8</f>
        <v>#REF!</v>
      </c>
      <c r="F8" s="45" t="e">
        <f>#REF!+Детчино!F8+Воробьево!F8+Ерденево!F8+Ильинское!F8+Захарово!F8+Кудиново!F8+Коллонтай!F8+'Спас-Загорье (2)'!F8+Маклино!F8+Головтеево!F8+Недельное!F8+Рябцево!F8+'Михеево (2)'!F9+Шумятино!F8+Юбилейный!F8+Березовка!F8+Прудки!F8</f>
        <v>#REF!</v>
      </c>
      <c r="G8" s="45" t="e">
        <f>#REF!+Детчино!G8+Воробьево!G8+Ерденево!G8+Ильинское!G8+Захарово!G8+Кудиново!G8+Коллонтай!G8+'Спас-Загорье (2)'!G8+Маклино!G8+Головтеево!G8+Недельное!G8+Рябцево!G8+'Михеево (2)'!G9+Шумятино!G8+Юбилейный!G8+Березовка!G8+Прудки!G8</f>
        <v>#REF!</v>
      </c>
      <c r="H8" s="53"/>
      <c r="I8" s="192"/>
      <c r="J8" s="192"/>
      <c r="K8" s="192"/>
      <c r="L8" s="192"/>
      <c r="M8" s="192"/>
      <c r="N8" s="192"/>
      <c r="O8" s="192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</row>
    <row r="9" spans="1:36" s="43" customFormat="1" x14ac:dyDescent="0.2">
      <c r="A9" s="47" t="s">
        <v>13</v>
      </c>
      <c r="B9" s="42"/>
      <c r="C9" s="45" t="e">
        <f>#REF!+Детчино!C9+Воробьево!C9+Ерденево!C9+Ильинское!C9+Захарово!C9+Кудиново!C9+Коллонтай!C9+'Спас-Загорье (2)'!C9+Маклино!C9+Головтеево!C9+Недельное!C9+Рябцево!C9+'Михеево (2)'!C10+Шумятино!C9+Юбилейный!C9+Березовка!C9+Прудки!C9</f>
        <v>#REF!</v>
      </c>
      <c r="D9" s="45" t="e">
        <f>#REF!+Детчино!D9+Воробьево!D9+Ерденево!D9+Ильинское!D9+Захарово!D9+Кудиново!D9+Коллонтай!D9+'Спас-Загорье (2)'!D9+Маклино!D9+Головтеево!D9+Недельное!D9+Рябцево!D9+'Михеево (2)'!D10+Шумятино!D9+Юбилейный!D9+Березовка!D9+Прудки!D9</f>
        <v>#REF!</v>
      </c>
      <c r="E9" s="45" t="e">
        <f>#REF!+Детчино!E9+Воробьево!E9+Ерденево!E9+Ильинское!E9+Захарово!E9+Кудиново!E9+Коллонтай!E9+'Спас-Загорье (2)'!E9+Маклино!E9+Головтеево!E9+Недельное!E9+Рябцево!E9+'Михеево (2)'!E10+Шумятино!E9+Юбилейный!E9+Березовка!E9+Прудки!E9</f>
        <v>#REF!</v>
      </c>
      <c r="F9" s="45" t="e">
        <f>#REF!+Детчино!F9+Воробьево!F9+Ерденево!F9+Ильинское!F9+Захарово!F9+Кудиново!F9+Коллонтай!F9+'Спас-Загорье (2)'!F9+Маклино!F9+Головтеево!F9+Недельное!F9+Рябцево!F9+'Михеево (2)'!F10+Шумятино!F9+Юбилейный!F9+Березовка!F9+Прудки!F9</f>
        <v>#REF!</v>
      </c>
      <c r="G9" s="45" t="e">
        <f>#REF!+Детчино!G9+Воробьево!G9+Ерденево!G9+Ильинское!G9+Захарово!G9+Кудиново!G9+Коллонтай!G9+'Спас-Загорье (2)'!G9+Маклино!G9+Головтеево!G9+Недельное!G9+Рябцево!G9+'Михеево (2)'!G10+Шумятино!G9+Юбилейный!G9+Березовка!G9+Прудки!G9</f>
        <v>#REF!</v>
      </c>
      <c r="H9" s="53"/>
      <c r="I9" s="192"/>
      <c r="J9" s="192"/>
      <c r="K9" s="192"/>
      <c r="L9" s="192"/>
      <c r="M9" s="192"/>
      <c r="N9" s="192"/>
      <c r="O9" s="192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</row>
    <row r="10" spans="1:36" s="43" customFormat="1" ht="16.5" customHeight="1" x14ac:dyDescent="0.2">
      <c r="A10" s="47" t="s">
        <v>30</v>
      </c>
      <c r="B10" s="42" t="s">
        <v>3</v>
      </c>
      <c r="C10" s="45" t="e">
        <f>#REF!+Детчино!C10+Воробьево!C10+Ерденево!C10+Ильинское!C10+Захарово!C10+Кудиново!C10+Коллонтай!C10+'Спас-Загорье (2)'!C10+Маклино!C10+Головтеево!C10+Недельное!C10+Рябцево!C10+'Михеево (2)'!C11+Шумятино!C10+Юбилейный!C10+Березовка!C10+Прудки!C10</f>
        <v>#REF!</v>
      </c>
      <c r="D10" s="45" t="e">
        <f>#REF!+Детчино!D10+Воробьево!D10+Ерденево!D10+Ильинское!D10+Захарово!D10+Кудиново!D10+Коллонтай!D10+'Спас-Загорье (2)'!D10+Маклино!D10+Головтеево!D10+Недельное!D10+Рябцево!D10+'Михеево (2)'!D11+Шумятино!D10+Юбилейный!D10+Березовка!D10+Прудки!D10</f>
        <v>#REF!</v>
      </c>
      <c r="E10" s="45" t="e">
        <f>#REF!+Детчино!E10+Воробьево!E10+Ерденево!E10+Ильинское!E10+Захарово!E10+Кудиново!E10+Коллонтай!E10+'Спас-Загорье (2)'!E10+Маклино!E10+Головтеево!E10+Недельное!E10+Рябцево!E10+'Михеево (2)'!E11+Шумятино!E10+Юбилейный!E10+Березовка!E10+Прудки!E10</f>
        <v>#REF!</v>
      </c>
      <c r="F10" s="45" t="e">
        <f>#REF!+Детчино!F10+Воробьево!F10+Ерденево!F10+Ильинское!F10+Захарово!F10+Кудиново!F10+Коллонтай!F10+'Спас-Загорье (2)'!F10+Маклино!F10+Головтеево!F10+Недельное!F10+Рябцево!F10+'Михеево (2)'!F11+Шумятино!F10+Юбилейный!F10+Березовка!F10+Прудки!F10</f>
        <v>#REF!</v>
      </c>
      <c r="G10" s="45" t="e">
        <f>#REF!+Детчино!G10+Воробьево!G10+Ерденево!G10+Ильинское!G10+Захарово!G10+Кудиново!G10+Коллонтай!G10+'Спас-Загорье (2)'!G10+Маклино!G10+Головтеево!G10+Недельное!G10+Рябцево!G10+'Михеево (2)'!G11+Шумятино!G10+Юбилейный!G10+Березовка!G10+Прудки!G10</f>
        <v>#REF!</v>
      </c>
      <c r="H10" s="53"/>
      <c r="I10" s="192"/>
      <c r="J10" s="192"/>
      <c r="K10" s="194"/>
      <c r="L10" s="194"/>
      <c r="M10" s="194"/>
      <c r="N10" s="194"/>
      <c r="O10" s="194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</row>
    <row r="11" spans="1:36" s="43" customFormat="1" ht="15.75" customHeight="1" x14ac:dyDescent="0.2">
      <c r="A11" s="47" t="s">
        <v>31</v>
      </c>
      <c r="B11" s="42" t="s">
        <v>3</v>
      </c>
      <c r="C11" s="45" t="e">
        <f>#REF!+Детчино!C11+Воробьево!C11+Ерденево!C11+Ильинское!C11+Захарово!C11+Кудиново!C11+Коллонтай!C11+'Спас-Загорье (2)'!C11+Маклино!C11+Головтеево!C11+Недельное!C11+Рябцево!C11+'Михеево (2)'!C12+Шумятино!C11+Юбилейный!C11+Березовка!C11+Прудки!C11</f>
        <v>#REF!</v>
      </c>
      <c r="D11" s="45" t="e">
        <f>#REF!+Детчино!D11+Воробьево!D11+Ерденево!D11+Ильинское!D11+Захарово!D11+Кудиново!D11+Коллонтай!D11+'Спас-Загорье (2)'!D11+Маклино!D11+Головтеево!D11+Недельное!D11+Рябцево!D11+'Михеево (2)'!D12+Шумятино!D11+Юбилейный!D11+Березовка!D11+Прудки!D11</f>
        <v>#REF!</v>
      </c>
      <c r="E11" s="45" t="e">
        <f>#REF!+Детчино!E11+Воробьево!E11+Ерденево!E11+Ильинское!E11+Захарово!E11+Кудиново!E11+Коллонтай!E11+'Спас-Загорье (2)'!E11+Маклино!E11+Головтеево!E11+Недельное!E11+Рябцево!E11+'Михеево (2)'!E12+Шумятино!E11+Юбилейный!E11+Березовка!E11+Прудки!E11</f>
        <v>#REF!</v>
      </c>
      <c r="F11" s="45" t="e">
        <f>#REF!+Детчино!F11+Воробьево!F11+Ерденево!F11+Ильинское!F11+Захарово!F11+Кудиново!F11+Коллонтай!F11+'Спас-Загорье (2)'!F11+Маклино!F11+Головтеево!F11+Недельное!F11+Рябцево!F11+'Михеево (2)'!F12+Шумятино!F11+Юбилейный!F11+Березовка!F11+Прудки!F11</f>
        <v>#REF!</v>
      </c>
      <c r="G11" s="45" t="e">
        <f>#REF!+Детчино!G11+Воробьево!G11+Ерденево!G11+Ильинское!G11+Захарово!G11+Кудиново!G11+Коллонтай!G11+'Спас-Загорье (2)'!G11+Маклино!G11+Головтеево!G11+Недельное!G11+Рябцево!G11+'Михеево (2)'!G12+Шумятино!G11+Юбилейный!G11+Березовка!G11+Прудки!G11</f>
        <v>#REF!</v>
      </c>
      <c r="H11" s="53"/>
      <c r="I11" s="192"/>
      <c r="J11" s="192"/>
      <c r="K11" s="194"/>
      <c r="L11" s="194"/>
      <c r="M11" s="194"/>
      <c r="N11" s="194"/>
      <c r="O11" s="194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</row>
    <row r="12" spans="1:36" s="43" customFormat="1" x14ac:dyDescent="0.2">
      <c r="A12" s="47" t="s">
        <v>4</v>
      </c>
      <c r="B12" s="42"/>
      <c r="C12" s="45" t="e">
        <f>#REF!+Детчино!C12+Воробьево!C12+Ерденево!C12+Ильинское!C12+Захарово!C12+Кудиново!C12+Коллонтай!C12+'Спас-Загорье (2)'!C12+Маклино!C12+Головтеево!C12+Недельное!C12+Рябцево!C12+'Михеево (2)'!C13+Шумятино!C12+Юбилейный!C12+Березовка!C12+Прудки!C12</f>
        <v>#REF!</v>
      </c>
      <c r="D12" s="45" t="e">
        <f>#REF!+Детчино!D12+Воробьево!D12+Ерденево!D12+Ильинское!D12+Захарово!D12+Кудиново!D12+Коллонтай!D12+'Спас-Загорье (2)'!D12+Маклино!D12+Головтеево!D12+Недельное!D12+Рябцево!D12+'Михеево (2)'!D13+Шумятино!D12+Юбилейный!D12+Березовка!D12+Прудки!D12</f>
        <v>#REF!</v>
      </c>
      <c r="E12" s="45" t="e">
        <f>#REF!+Детчино!E12+Воробьево!E12+Ерденево!E12+Ильинское!E12+Захарово!E12+Кудиново!E12+Коллонтай!E12+'Спас-Загорье (2)'!E12+Маклино!E12+Головтеево!E12+Недельное!E12+Рябцево!E12+'Михеево (2)'!E13+Шумятино!E12+Юбилейный!E12+Березовка!E12+Прудки!E12</f>
        <v>#REF!</v>
      </c>
      <c r="F12" s="45" t="e">
        <f>#REF!+Детчино!F12+Воробьево!F12+Ерденево!F12+Ильинское!F12+Захарово!F12+Кудиново!F12+Коллонтай!F12+'Спас-Загорье (2)'!F12+Маклино!F12+Головтеево!F12+Недельное!F12+Рябцево!F12+'Михеево (2)'!F13+Шумятино!F12+Юбилейный!F12+Березовка!F12+Прудки!F12</f>
        <v>#REF!</v>
      </c>
      <c r="G12" s="45" t="e">
        <f>#REF!+Детчино!G12+Воробьево!G12+Ерденево!G12+Ильинское!G12+Захарово!G12+Кудиново!G12+Коллонтай!G12+'Спас-Загорье (2)'!G12+Маклино!G12+Головтеево!G12+Недельное!G12+Рябцево!G12+'Михеево (2)'!G13+Шумятино!G12+Юбилейный!G12+Березовка!G12+Прудки!G12</f>
        <v>#REF!</v>
      </c>
      <c r="H12" s="53"/>
      <c r="I12" s="192"/>
      <c r="J12" s="192"/>
      <c r="K12" s="192"/>
      <c r="L12" s="192"/>
      <c r="M12" s="192"/>
      <c r="N12" s="192"/>
      <c r="O12" s="192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</row>
    <row r="13" spans="1:36" s="43" customFormat="1" ht="15" customHeight="1" x14ac:dyDescent="0.2">
      <c r="A13" s="47" t="s">
        <v>32</v>
      </c>
      <c r="B13" s="42" t="s">
        <v>3</v>
      </c>
      <c r="C13" s="45" t="e">
        <f>#REF!+Детчино!C13+Воробьево!C13+Ерденево!C13+Ильинское!C13+Захарово!C13+Кудиново!C13+Коллонтай!C13+'Спас-Загорье (2)'!C13+Маклино!C13+Головтеево!C13+Недельное!C13+Рябцево!C13+'Михеево (2)'!C14+Шумятино!C13+Юбилейный!C13+Березовка!C13+Прудки!C13</f>
        <v>#REF!</v>
      </c>
      <c r="D13" s="45" t="e">
        <f>#REF!+Детчино!D13+Воробьево!D13+Ерденево!D13+Ильинское!D13+Захарово!D13+Кудиново!D13+Коллонтай!D13+'Спас-Загорье (2)'!D13+Маклино!D13+Головтеево!D13+Недельное!D13+Рябцево!D13+'Михеево (2)'!D14+Шумятино!D13+Юбилейный!D13+Березовка!D13+Прудки!D13</f>
        <v>#REF!</v>
      </c>
      <c r="E13" s="45" t="e">
        <f>#REF!+Детчино!E13+Воробьево!E13+Ерденево!E13+Ильинское!E13+Захарово!E13+Кудиново!E13+Коллонтай!E13+'Спас-Загорье (2)'!E13+Маклино!E13+Головтеево!E13+Недельное!E13+Рябцево!E13+'Михеево (2)'!E14+Шумятино!E13+Юбилейный!E13+Березовка!E13+Прудки!E13</f>
        <v>#REF!</v>
      </c>
      <c r="F13" s="45" t="e">
        <f>#REF!+Детчино!F13+Воробьево!F13+Ерденево!F13+Ильинское!F13+Захарово!F13+Кудиново!F13+Коллонтай!F13+'Спас-Загорье (2)'!F13+Маклино!F13+Головтеево!F13+Недельное!F13+Рябцево!F13+'Михеево (2)'!F14+Шумятино!F13+Юбилейный!F13+Березовка!F13+Прудки!F13</f>
        <v>#REF!</v>
      </c>
      <c r="G13" s="45" t="e">
        <f>#REF!+Детчино!G13+Воробьево!G13+Ерденево!G13+Ильинское!G13+Захарово!G13+Кудиново!G13+Коллонтай!G13+'Спас-Загорье (2)'!G13+Маклино!G13+Головтеево!G13+Недельное!G13+Рябцево!G13+'Михеево (2)'!G14+Шумятино!G13+Юбилейный!G13+Березовка!G13+Прудки!G13</f>
        <v>#REF!</v>
      </c>
      <c r="H13" s="53"/>
      <c r="I13" s="192"/>
      <c r="J13" s="192"/>
      <c r="K13" s="194"/>
      <c r="L13" s="194"/>
      <c r="M13" s="194"/>
      <c r="N13" s="194"/>
      <c r="O13" s="194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</row>
    <row r="14" spans="1:36" s="43" customFormat="1" ht="15.75" customHeight="1" x14ac:dyDescent="0.2">
      <c r="A14" s="47" t="s">
        <v>33</v>
      </c>
      <c r="B14" s="42" t="s">
        <v>3</v>
      </c>
      <c r="C14" s="45" t="e">
        <f>#REF!+Детчино!C14+Воробьево!C14+Ерденево!C14+Ильинское!C14+Захарово!C14+Кудиново!C14+Коллонтай!C14+'Спас-Загорье (2)'!C14+Маклино!C14+Головтеево!C14+Недельное!C14+Рябцево!C14+'Михеево (2)'!C15+Шумятино!C14+Юбилейный!C14+Березовка!C14+Прудки!C14</f>
        <v>#REF!</v>
      </c>
      <c r="D14" s="45" t="e">
        <f>#REF!+Детчино!D14+Воробьево!D14+Ерденево!D14+Ильинское!D14+Захарово!D14+Кудиново!D14+Коллонтай!D14+'Спас-Загорье (2)'!D14+Маклино!D14+Головтеево!D14+Недельное!D14+Рябцево!D14+'Михеево (2)'!D15+Шумятино!D14+Юбилейный!D14+Березовка!D14+Прудки!D14</f>
        <v>#REF!</v>
      </c>
      <c r="E14" s="45" t="e">
        <f>#REF!+Детчино!E14+Воробьево!E14+Ерденево!E14+Ильинское!E14+Захарово!E14+Кудиново!E14+Коллонтай!E14+'Спас-Загорье (2)'!E14+Маклино!E14+Головтеево!E14+Недельное!E14+Рябцево!E14+'Михеево (2)'!E15+Шумятино!E14+Юбилейный!E14+Березовка!E14+Прудки!E14</f>
        <v>#REF!</v>
      </c>
      <c r="F14" s="45" t="e">
        <f>#REF!+Детчино!F14+Воробьево!F14+Ерденево!F14+Ильинское!F14+Захарово!F14+Кудиново!F14+Коллонтай!F14+'Спас-Загорье (2)'!F14+Маклино!F14+Головтеево!F14+Недельное!F14+Рябцево!F14+'Михеево (2)'!F15+Шумятино!F14+Юбилейный!F14+Березовка!F14+Прудки!F14</f>
        <v>#REF!</v>
      </c>
      <c r="G14" s="45" t="e">
        <f>#REF!+Детчино!G14+Воробьево!G14+Ерденево!G14+Ильинское!G14+Захарово!G14+Кудиново!G14+Коллонтай!G14+'Спас-Загорье (2)'!G14+Маклино!G14+Головтеево!G14+Недельное!G14+Рябцево!G14+'Михеево (2)'!G15+Шумятино!G14+Юбилейный!G14+Березовка!G14+Прудки!G14</f>
        <v>#REF!</v>
      </c>
      <c r="H14" s="53"/>
      <c r="I14" s="192"/>
      <c r="J14" s="192"/>
      <c r="K14" s="194"/>
      <c r="L14" s="194"/>
      <c r="M14" s="194"/>
      <c r="N14" s="194"/>
      <c r="O14" s="194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</row>
    <row r="15" spans="1:36" s="43" customFormat="1" ht="28.9" customHeight="1" x14ac:dyDescent="0.2">
      <c r="A15" s="47" t="s">
        <v>34</v>
      </c>
      <c r="B15" s="42" t="s">
        <v>3</v>
      </c>
      <c r="C15" s="45" t="e">
        <f>#REF!+Детчино!C15+Воробьево!C15+Ерденево!C15+Ильинское!C15+Захарово!C15+Кудиново!C15+Коллонтай!C15+'Спас-Загорье (2)'!C15+Маклино!C15+Головтеево!C15+Недельное!C15+Рябцево!C15+'Михеево (2)'!C16+Шумятино!C15+Юбилейный!C15+Березовка!C15+Прудки!C15</f>
        <v>#REF!</v>
      </c>
      <c r="D15" s="45" t="e">
        <f>#REF!+Детчино!D15+Воробьево!D15+Ерденево!D15+Ильинское!D15+Захарово!D15+Кудиново!D15+Коллонтай!D15+'Спас-Загорье (2)'!D15+Маклино!D15+Головтеево!D15+Недельное!D15+Рябцево!D15+'Михеево (2)'!D16+Шумятино!D15+Юбилейный!D15+Березовка!D15+Прудки!D15</f>
        <v>#REF!</v>
      </c>
      <c r="E15" s="45" t="e">
        <f>#REF!+Детчино!E15+Воробьево!E15+Ерденево!E15+Ильинское!E15+Захарово!E15+Кудиново!E15+Коллонтай!E15+'Спас-Загорье (2)'!E15+Маклино!E15+Головтеево!E15+Недельное!E15+Рябцево!E15+'Михеево (2)'!E16+Шумятино!E15+Юбилейный!E15+Березовка!E15+Прудки!E15</f>
        <v>#REF!</v>
      </c>
      <c r="F15" s="45" t="e">
        <f>#REF!+Детчино!F15+Воробьево!F15+Ерденево!F15+Ильинское!F15+Захарово!F15+Кудиново!F15+Коллонтай!F15+'Спас-Загорье (2)'!F15+Маклино!F15+Головтеево!F15+Недельное!F15+Рябцево!F15+'Михеево (2)'!F16+Шумятино!F15+Юбилейный!F15+Березовка!F15+Прудки!F15</f>
        <v>#REF!</v>
      </c>
      <c r="G15" s="45" t="e">
        <f>#REF!+Детчино!G15+Воробьево!G15+Ерденево!G15+Ильинское!G15+Захарово!G15+Кудиново!G15+Коллонтай!G15+'Спас-Загорье (2)'!G15+Маклино!G15+Головтеево!G15+Недельное!G15+Рябцево!G15+'Михеево (2)'!G16+Шумятино!G15+Юбилейный!G15+Березовка!G15+Прудки!G15</f>
        <v>#REF!</v>
      </c>
      <c r="H15" s="53"/>
      <c r="I15" s="192"/>
      <c r="J15" s="192"/>
      <c r="K15" s="194"/>
      <c r="L15" s="194"/>
      <c r="M15" s="194"/>
      <c r="N15" s="194"/>
      <c r="O15" s="194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</row>
    <row r="16" spans="1:36" s="43" customFormat="1" ht="30.2" customHeight="1" x14ac:dyDescent="0.2">
      <c r="A16" s="47" t="s">
        <v>35</v>
      </c>
      <c r="B16" s="42" t="s">
        <v>3</v>
      </c>
      <c r="C16" s="45" t="e">
        <f>#REF!+Детчино!C16+Воробьево!C16+Ерденево!C16+Ильинское!C16+Захарово!C16+Кудиново!C16+Коллонтай!C16+'Спас-Загорье (2)'!C16+Маклино!C16+Головтеево!C16+Недельное!C16+Рябцево!C16+'Михеево (2)'!C17+Шумятино!C16+Юбилейный!C16+Березовка!C16+Прудки!C16</f>
        <v>#REF!</v>
      </c>
      <c r="D16" s="45" t="e">
        <f>#REF!+Детчино!D16+Воробьево!D16+Ерденево!D16+Ильинское!D16+Захарово!D16+Кудиново!D16+Коллонтай!D16+'Спас-Загорье (2)'!D16+Маклино!D16+Головтеево!D16+Недельное!D16+Рябцево!D16+'Михеево (2)'!D17+Шумятино!D16+Юбилейный!D16+Березовка!D16+Прудки!D16</f>
        <v>#REF!</v>
      </c>
      <c r="E16" s="45" t="e">
        <f>#REF!+Детчино!E16+Воробьево!E16+Ерденево!E16+Ильинское!E16+Захарово!E16+Кудиново!E16+Коллонтай!E16+'Спас-Загорье (2)'!E16+Маклино!E16+Головтеево!E16+Недельное!E16+Рябцево!E16+'Михеево (2)'!E17+Шумятино!E16+Юбилейный!E16+Березовка!E16+Прудки!E16</f>
        <v>#REF!</v>
      </c>
      <c r="F16" s="45" t="e">
        <f>#REF!+Детчино!F16+Воробьево!F16+Ерденево!F16+Ильинское!F16+Захарово!F16+Кудиново!F16+Коллонтай!F16+'Спас-Загорье (2)'!F16+Маклино!F16+Головтеево!F16+Недельное!F16+Рябцево!F16+'Михеево (2)'!F17+Шумятино!F16+Юбилейный!F16+Березовка!F16+Прудки!F16</f>
        <v>#REF!</v>
      </c>
      <c r="G16" s="45" t="e">
        <f>#REF!+Детчино!G16+Воробьево!G16+Ерденево!G16+Ильинское!G16+Захарово!G16+Кудиново!G16+Коллонтай!G16+'Спас-Загорье (2)'!G16+Маклино!G16+Головтеево!G16+Недельное!G16+Рябцево!G16+'Михеево (2)'!G17+Шумятино!G16+Юбилейный!G16+Березовка!G16+Прудки!G16</f>
        <v>#REF!</v>
      </c>
      <c r="H16" s="53"/>
      <c r="I16" s="192"/>
      <c r="J16" s="192"/>
      <c r="K16" s="194"/>
      <c r="L16" s="194"/>
      <c r="M16" s="194"/>
      <c r="N16" s="194"/>
      <c r="O16" s="194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</row>
    <row r="17" spans="1:36" s="43" customFormat="1" ht="13.7" customHeight="1" x14ac:dyDescent="0.2">
      <c r="A17" s="47" t="s">
        <v>14</v>
      </c>
      <c r="B17" s="42" t="s">
        <v>3</v>
      </c>
      <c r="C17" s="45" t="e">
        <f>#REF!+Детчино!C17+Воробьево!C17+Ерденево!C17+Ильинское!C17+Захарово!C17+Кудиново!C17+Коллонтай!C17+'Спас-Загорье (2)'!C17+Маклино!C17+Головтеево!C17+Недельное!C17+Рябцево!C17+'Михеево (2)'!C18+Шумятино!C17+Юбилейный!C17+Березовка!C17+Прудки!C17</f>
        <v>#REF!</v>
      </c>
      <c r="D17" s="45" t="e">
        <f>#REF!+Детчино!D17+Воробьево!D17+Ерденево!D17+Ильинское!D17+Захарово!D17+Кудиново!D17+Коллонтай!D17+'Спас-Загорье (2)'!D17+Маклино!D17+Головтеево!D17+Недельное!D17+Рябцево!D17+'Михеево (2)'!D18+Шумятино!D17+Юбилейный!D17+Березовка!D17+Прудки!D17</f>
        <v>#REF!</v>
      </c>
      <c r="E17" s="45" t="e">
        <f>#REF!+Детчино!E17+Воробьево!E17+Ерденево!E17+Ильинское!E17+Захарово!E17+Кудиново!E17+Коллонтай!E17+'Спас-Загорье (2)'!E17+Маклино!E17+Головтеево!E17+Недельное!E17+Рябцево!E17+'Михеево (2)'!E18+Шумятино!E17+Юбилейный!E17+Березовка!E17+Прудки!E17</f>
        <v>#REF!</v>
      </c>
      <c r="F17" s="45" t="e">
        <f>#REF!+Детчино!F17+Воробьево!F17+Ерденево!F17+Ильинское!F17+Захарово!F17+Кудиново!F17+Коллонтай!F17+'Спас-Загорье (2)'!F17+Маклино!F17+Головтеево!F17+Недельное!F17+Рябцево!F17+'Михеево (2)'!F18+Шумятино!F17+Юбилейный!F17+Березовка!F17+Прудки!F17</f>
        <v>#REF!</v>
      </c>
      <c r="G17" s="45" t="e">
        <f>#REF!+Детчино!G17+Воробьево!G17+Ерденево!G17+Ильинское!G17+Захарово!G17+Кудиново!G17+Коллонтай!G17+'Спас-Загорье (2)'!G17+Маклино!G17+Головтеево!G17+Недельное!G17+Рябцево!G17+'Михеево (2)'!G18+Шумятино!G17+Юбилейный!G17+Березовка!G17+Прудки!G17</f>
        <v>#REF!</v>
      </c>
      <c r="H17" s="53"/>
      <c r="I17" s="192"/>
      <c r="J17" s="192"/>
      <c r="K17" s="194"/>
      <c r="L17" s="194"/>
      <c r="M17" s="194"/>
      <c r="N17" s="194"/>
      <c r="O17" s="194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</row>
    <row r="18" spans="1:36" s="43" customFormat="1" ht="17.45" customHeight="1" x14ac:dyDescent="0.2">
      <c r="A18" s="47" t="s">
        <v>36</v>
      </c>
      <c r="B18" s="42" t="s">
        <v>3</v>
      </c>
      <c r="C18" s="45" t="e">
        <f>#REF!+Детчино!C18+Воробьево!C18+Ерденево!C18+Ильинское!C18+Захарово!C18+Кудиново!C18+Коллонтай!C18+'Спас-Загорье (2)'!C18+Маклино!C18+Головтеево!C18+Недельное!C18+Рябцево!C18+'Михеево (2)'!C19+Шумятино!C18+Юбилейный!C18+Березовка!C18+Прудки!C18</f>
        <v>#REF!</v>
      </c>
      <c r="D18" s="45" t="e">
        <f>#REF!+Детчино!D18+Воробьево!D18+Ерденево!D18+Ильинское!D18+Захарово!D18+Кудиново!D18+Коллонтай!D18+'Спас-Загорье (2)'!D18+Маклино!D18+Головтеево!D18+Недельное!D18+Рябцево!D18+'Михеево (2)'!D19+Шумятино!D18+Юбилейный!D18+Березовка!D18+Прудки!D18</f>
        <v>#REF!</v>
      </c>
      <c r="E18" s="45" t="e">
        <f>#REF!+Детчино!E18+Воробьево!E18+Ерденево!E18+Ильинское!E18+Захарово!E18+Кудиново!E18+Коллонтай!E18+'Спас-Загорье (2)'!E18+Маклино!E18+Головтеево!E18+Недельное!E18+Рябцево!E18+'Михеево (2)'!E19+Шумятино!E18+Юбилейный!E18+Березовка!E18+Прудки!E18</f>
        <v>#REF!</v>
      </c>
      <c r="F18" s="45" t="e">
        <f>#REF!+Детчино!F18+Воробьево!F18+Ерденево!F18+Ильинское!F18+Захарово!F18+Кудиново!F18+Коллонтай!F18+'Спас-Загорье (2)'!F18+Маклино!F18+Головтеево!F18+Недельное!F18+Рябцево!F18+'Михеево (2)'!F19+Шумятино!F18+Юбилейный!F18+Березовка!F18+Прудки!F18</f>
        <v>#REF!</v>
      </c>
      <c r="G18" s="45" t="e">
        <f>#REF!+Детчино!G18+Воробьево!G18+Ерденево!G18+Ильинское!G18+Захарово!G18+Кудиново!G18+Коллонтай!G18+'Спас-Загорье (2)'!G18+Маклино!G18+Головтеево!G18+Недельное!G18+Рябцево!G18+'Михеево (2)'!G19+Шумятино!G18+Юбилейный!G18+Березовка!G18+Прудки!G18</f>
        <v>#REF!</v>
      </c>
      <c r="H18" s="53"/>
      <c r="I18" s="192"/>
      <c r="J18" s="192"/>
      <c r="K18" s="192"/>
      <c r="L18" s="192"/>
      <c r="M18" s="192"/>
      <c r="N18" s="192"/>
      <c r="O18" s="192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</row>
    <row r="19" spans="1:36" s="43" customFormat="1" ht="13.7" customHeight="1" x14ac:dyDescent="0.2">
      <c r="A19" s="47" t="s">
        <v>37</v>
      </c>
      <c r="B19" s="42" t="s">
        <v>3</v>
      </c>
      <c r="C19" s="45" t="e">
        <f>#REF!+Детчино!C19+Воробьево!C19+Ерденево!C19+Ильинское!C19+Захарово!C19+Кудиново!C19+Коллонтай!C19+'Спас-Загорье (2)'!C19+Маклино!C19+Головтеево!C19+Недельное!C19+Рябцево!C19+'Михеево (2)'!C20+Шумятино!C19+Юбилейный!C19+Березовка!C19+Прудки!C19</f>
        <v>#REF!</v>
      </c>
      <c r="D19" s="45" t="e">
        <f>#REF!+Детчино!D19+Воробьево!D19+Ерденево!D19+Ильинское!D19+Захарово!D19+Кудиново!D19+Коллонтай!D19+'Спас-Загорье (2)'!D19+Маклино!D19+Головтеево!D19+Недельное!D19+Рябцево!D19+'Михеево (2)'!D20+Шумятино!D19+Юбилейный!D19+Березовка!D19+Прудки!D19</f>
        <v>#REF!</v>
      </c>
      <c r="E19" s="45" t="e">
        <f>#REF!+Детчино!E19+Воробьево!E19+Ерденево!E19+Ильинское!E19+Захарово!E19+Кудиново!E19+Коллонтай!E19+'Спас-Загорье (2)'!E19+Маклино!E19+Головтеево!E19+Недельное!E19+Рябцево!E19+'Михеево (2)'!E20+Шумятино!E19+Юбилейный!E19+Березовка!E19+Прудки!E19</f>
        <v>#REF!</v>
      </c>
      <c r="F19" s="45" t="e">
        <f>#REF!+Детчино!F19+Воробьево!F19+Ерденево!F19+Ильинское!F19+Захарово!F19+Кудиново!F19+Коллонтай!F19+'Спас-Загорье (2)'!F19+Маклино!F19+Головтеево!F19+Недельное!F19+Рябцево!F19+'Михеево (2)'!F20+Шумятино!F19+Юбилейный!F19+Березовка!F19+Прудки!F19</f>
        <v>#REF!</v>
      </c>
      <c r="G19" s="45" t="e">
        <f>#REF!+Детчино!G19+Воробьево!G19+Ерденево!G19+Ильинское!G19+Захарово!G19+Кудиново!G19+Коллонтай!G19+'Спас-Загорье (2)'!G19+Маклино!G19+Головтеево!G19+Недельное!G19+Рябцево!G19+'Михеево (2)'!G20+Шумятино!G19+Юбилейный!G19+Березовка!G19+Прудки!G19</f>
        <v>#REF!</v>
      </c>
      <c r="H19" s="53"/>
      <c r="I19" s="192"/>
      <c r="J19" s="192"/>
      <c r="K19" s="194"/>
      <c r="L19" s="194"/>
      <c r="M19" s="194"/>
      <c r="N19" s="194"/>
      <c r="O19" s="194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</row>
    <row r="20" spans="1:36" s="43" customFormat="1" ht="18.75" customHeight="1" x14ac:dyDescent="0.2">
      <c r="A20" s="47" t="s">
        <v>38</v>
      </c>
      <c r="B20" s="42" t="s">
        <v>3</v>
      </c>
      <c r="C20" s="45" t="e">
        <f>#REF!+Детчино!C20+Воробьево!C20+Ерденево!C20+Ильинское!C20+Захарово!C20+Кудиново!C20+Коллонтай!C20+'Спас-Загорье (2)'!C20+Маклино!C20+Головтеево!C20+Недельное!C20+Рябцево!C20+'Михеево (2)'!C21+Шумятино!C20+Юбилейный!C20+Березовка!C20+Прудки!C20</f>
        <v>#REF!</v>
      </c>
      <c r="D20" s="45" t="e">
        <f>#REF!+Детчино!D20+Воробьево!D20+Ерденево!D20+Ильинское!D20+Захарово!D20+Кудиново!D20+Коллонтай!D20+'Спас-Загорье (2)'!D20+Маклино!D20+Головтеево!D20+Недельное!D20+Рябцево!D20+'Михеево (2)'!D21+Шумятино!D20+Юбилейный!D20+Березовка!D20+Прудки!D20</f>
        <v>#REF!</v>
      </c>
      <c r="E20" s="45" t="e">
        <f>#REF!+Детчино!E20+Воробьево!E20+Ерденево!E20+Ильинское!E20+Захарово!E20+Кудиново!E20+Коллонтай!E20+'Спас-Загорье (2)'!E20+Маклино!E20+Головтеево!E20+Недельное!E20+Рябцево!E20+'Михеево (2)'!E21+Шумятино!E20+Юбилейный!E20+Березовка!E20+Прудки!E20</f>
        <v>#REF!</v>
      </c>
      <c r="F20" s="45" t="e">
        <f>#REF!+Детчино!F20+Воробьево!F20+Ерденево!F20+Ильинское!F20+Захарово!F20+Кудиново!F20+Коллонтай!F20+'Спас-Загорье (2)'!F20+Маклино!F20+Головтеево!F20+Недельное!F20+Рябцево!F20+'Михеево (2)'!F21+Шумятино!F20+Юбилейный!F20+Березовка!F20+Прудки!F20</f>
        <v>#REF!</v>
      </c>
      <c r="G20" s="45" t="e">
        <f>#REF!+Детчино!G20+Воробьево!G20+Ерденево!G20+Ильинское!G20+Захарово!G20+Кудиново!G20+Коллонтай!G20+'Спас-Загорье (2)'!G20+Маклино!G20+Головтеево!G20+Недельное!G20+Рябцево!G20+'Михеево (2)'!G21+Шумятино!G20+Юбилейный!G20+Березовка!G20+Прудки!G20</f>
        <v>#REF!</v>
      </c>
      <c r="H20" s="53"/>
      <c r="I20" s="192"/>
      <c r="J20" s="192"/>
      <c r="K20" s="194"/>
      <c r="L20" s="194"/>
      <c r="M20" s="194"/>
      <c r="N20" s="194"/>
      <c r="O20" s="194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</row>
    <row r="21" spans="1:36" s="43" customFormat="1" ht="12.75" customHeight="1" x14ac:dyDescent="0.2">
      <c r="A21" s="47" t="s">
        <v>15</v>
      </c>
      <c r="B21" s="42" t="s">
        <v>3</v>
      </c>
      <c r="C21" s="45" t="e">
        <f>#REF!+Детчино!C21+Воробьево!C21+Ерденево!C21+Ильинское!C21+Захарово!C21+Кудиново!C21+Коллонтай!C21+'Спас-Загорье (2)'!C21+Маклино!C21+Головтеево!C21+Недельное!C21+Рябцево!C21+'Михеево (2)'!C22+Шумятино!C21+Юбилейный!C21+Березовка!C21+Прудки!C21</f>
        <v>#REF!</v>
      </c>
      <c r="D21" s="45" t="e">
        <f>#REF!+Детчино!D21+Воробьево!D21+Ерденево!D21+Ильинское!D21+Захарово!D21+Кудиново!D21+Коллонтай!D21+'Спас-Загорье (2)'!D21+Маклино!D21+Головтеево!D21+Недельное!D21+Рябцево!D21+'Михеево (2)'!D22+Шумятино!D21+Юбилейный!D21+Березовка!D21+Прудки!D21</f>
        <v>#REF!</v>
      </c>
      <c r="E21" s="45" t="e">
        <f>#REF!+Детчино!E21+Воробьево!E21+Ерденево!E21+Ильинское!E21+Захарово!E21+Кудиново!E21+Коллонтай!E21+'Спас-Загорье (2)'!E21+Маклино!E21+Головтеево!E21+Недельное!E21+Рябцево!E21+'Михеево (2)'!E22+Шумятино!E21+Юбилейный!E21+Березовка!E21+Прудки!E21</f>
        <v>#REF!</v>
      </c>
      <c r="F21" s="45" t="e">
        <f>#REF!+Детчино!F21+Воробьево!F21+Ерденево!F21+Ильинское!F21+Захарово!F21+Кудиново!F21+Коллонтай!F21+'Спас-Загорье (2)'!F21+Маклино!F21+Головтеево!F21+Недельное!F21+Рябцево!F21+'Михеево (2)'!F22+Шумятино!F21+Юбилейный!F21+Березовка!F21+Прудки!F21</f>
        <v>#REF!</v>
      </c>
      <c r="G21" s="45" t="e">
        <f>#REF!+Детчино!G21+Воробьево!G21+Ерденево!G21+Ильинское!G21+Захарово!G21+Кудиново!G21+Коллонтай!G21+'Спас-Загорье (2)'!G21+Маклино!G21+Головтеево!G21+Недельное!G21+Рябцево!G21+'Михеево (2)'!G22+Шумятино!G21+Юбилейный!G21+Березовка!G21+Прудки!G21</f>
        <v>#REF!</v>
      </c>
      <c r="H21" s="53"/>
      <c r="I21" s="192"/>
      <c r="J21" s="192"/>
      <c r="K21" s="194"/>
      <c r="L21" s="194"/>
      <c r="M21" s="194"/>
      <c r="N21" s="194"/>
      <c r="O21" s="194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</row>
    <row r="22" spans="1:36" s="43" customFormat="1" ht="21.2" customHeight="1" x14ac:dyDescent="0.2">
      <c r="A22" s="41" t="s">
        <v>19</v>
      </c>
      <c r="B22" s="42" t="s">
        <v>3</v>
      </c>
      <c r="C22" s="45" t="e">
        <f>#REF!+Детчино!C22+Воробьево!C22+Ерденево!C22+Ильинское!C22+Захарово!C22+Кудиново!C22+Коллонтай!C22+'Спас-Загорье (2)'!C22+Маклино!C22+Головтеево!C22+Недельное!C22+Рябцево!C22+'Михеево (2)'!C23+Шумятино!C22+Юбилейный!C22+Березовка!C22+Прудки!C22</f>
        <v>#REF!</v>
      </c>
      <c r="D22" s="45" t="e">
        <f>#REF!+Детчино!D22+Воробьево!D22+Ерденево!D22+Ильинское!D22+Захарово!D22+Кудиново!D22+Коллонтай!D22+'Спас-Загорье (2)'!D22+Маклино!D22+Головтеево!D22+Недельное!D22+Рябцево!D22+'Михеево (2)'!D23+Шумятино!D22+Юбилейный!D22+Березовка!D22+Прудки!D22</f>
        <v>#REF!</v>
      </c>
      <c r="E22" s="45" t="e">
        <f>#REF!+Детчино!E22+Воробьево!E22+Ерденево!E22+Ильинское!E22+Захарово!E22+Кудиново!E22+Коллонтай!E22+'Спас-Загорье (2)'!E22+Маклино!E22+Головтеево!E22+Недельное!E22+Рябцево!E22+'Михеево (2)'!E23+Шумятино!E22+Юбилейный!E22+Березовка!E22+Прудки!E22</f>
        <v>#REF!</v>
      </c>
      <c r="F22" s="45" t="e">
        <f>#REF!+Детчино!F22+Воробьево!F22+Ерденево!F22+Ильинское!F22+Захарово!F22+Кудиново!F22+Коллонтай!F22+'Спас-Загорье (2)'!F22+Маклино!F22+Головтеево!F22+Недельное!F22+Рябцево!F22+'Михеево (2)'!F23+Шумятино!F22+Юбилейный!F22+Березовка!F22+Прудки!F22</f>
        <v>#REF!</v>
      </c>
      <c r="G22" s="45" t="e">
        <f>#REF!+Детчино!G22+Воробьево!G22+Ерденево!G22+Ильинское!G22+Захарово!G22+Кудиново!G22+Коллонтай!G22+'Спас-Загорье (2)'!G22+Маклино!G22+Головтеево!G22+Недельное!G22+Рябцево!G22+'Михеево (2)'!G23+Шумятино!G22+Юбилейный!G22+Березовка!G22+Прудки!G22</f>
        <v>#REF!</v>
      </c>
      <c r="H22" s="53"/>
      <c r="I22" s="202"/>
      <c r="J22" s="192"/>
      <c r="K22" s="194"/>
      <c r="L22" s="194"/>
      <c r="M22" s="194"/>
      <c r="N22" s="194"/>
      <c r="O22" s="194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</row>
    <row r="23" spans="1:36" s="43" customFormat="1" ht="14.25" customHeight="1" x14ac:dyDescent="0.2">
      <c r="A23" s="47" t="s">
        <v>24</v>
      </c>
      <c r="B23" s="42" t="s">
        <v>1</v>
      </c>
      <c r="C23" s="45" t="e">
        <f>#REF!+Детчино!C23+Воробьево!C23+Ерденево!C23+Ильинское!C23+Захарово!C23+Кудиново!C23+Коллонтай!C23+'Спас-Загорье (2)'!C23+Маклино!C23+Головтеево!C23+Недельное!C23+Рябцево!C23+'Михеево (2)'!C24+Шумятино!C23+Юбилейный!C23+Березовка!C23+Прудки!C23</f>
        <v>#REF!</v>
      </c>
      <c r="D23" s="45" t="e">
        <f>#REF!+Детчино!D23+Воробьево!D23+Ерденево!D23+Ильинское!D23+Захарово!D23+Кудиново!D23+Коллонтай!D23+'Спас-Загорье (2)'!D23+Маклино!D23+Головтеево!D23+Недельное!D23+Рябцево!D23+'Михеево (2)'!D24+Шумятино!D23+Юбилейный!D23+Березовка!D23+Прудки!D23</f>
        <v>#REF!</v>
      </c>
      <c r="E23" s="45" t="e">
        <f>#REF!+Детчино!E23+Воробьево!E23+Ерденево!E23+Ильинское!E23+Захарово!E23+Кудиново!E23+Коллонтай!E23+'Спас-Загорье (2)'!E23+Маклино!E23+Головтеево!E23+Недельное!E23+Рябцево!E23+'Михеево (2)'!E24+Шумятино!E23+Юбилейный!E23+Березовка!E23+Прудки!E23</f>
        <v>#REF!</v>
      </c>
      <c r="F23" s="45" t="e">
        <f>#REF!+Детчино!F23+Воробьево!F23+Ерденево!F23+Ильинское!F23+Захарово!F23+Кудиново!F23+Коллонтай!F23+'Спас-Загорье (2)'!F23+Маклино!F23+Головтеево!F23+Недельное!F23+Рябцево!F23+'Михеево (2)'!F24+Шумятино!F23+Юбилейный!F23+Березовка!F23+Прудки!F23</f>
        <v>#REF!</v>
      </c>
      <c r="G23" s="45" t="e">
        <f>#REF!+Детчино!G23+Воробьево!G23+Ерденево!G23+Ильинское!G23+Захарово!G23+Кудиново!G23+Коллонтай!G23+'Спас-Загорье (2)'!G23+Маклино!G23+Головтеево!G23+Недельное!G23+Рябцево!G23+'Михеево (2)'!G24+Шумятино!G23+Юбилейный!G23+Березовка!G23+Прудки!G23</f>
        <v>#REF!</v>
      </c>
      <c r="H23" s="53"/>
      <c r="I23" s="192"/>
      <c r="J23" s="192"/>
      <c r="K23" s="192"/>
      <c r="L23" s="192"/>
      <c r="M23" s="192"/>
      <c r="N23" s="192"/>
      <c r="O23" s="192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</row>
    <row r="24" spans="1:36" s="43" customFormat="1" ht="18" customHeight="1" x14ac:dyDescent="0.2">
      <c r="A24" s="47" t="s">
        <v>13</v>
      </c>
      <c r="B24" s="42"/>
      <c r="C24" s="45" t="e">
        <f>#REF!+Детчино!C24+Воробьево!C24+Ерденево!C24+Ильинское!C24+Захарово!C24+Кудиново!C24+Коллонтай!C24+'Спас-Загорье (2)'!C24+Маклино!C24+Головтеево!C24+Недельное!C24+Рябцево!C24+'Михеево (2)'!C25+Шумятино!C24+Юбилейный!C24+Березовка!C24+Прудки!C24</f>
        <v>#REF!</v>
      </c>
      <c r="D24" s="45" t="e">
        <f>#REF!+Детчино!D24+Воробьево!D24+Ерденево!D24+Ильинское!D24+Захарово!D24+Кудиново!D24+Коллонтай!D24+'Спас-Загорье (2)'!D24+Маклино!D24+Головтеево!D24+Недельное!D24+Рябцево!D24+'Михеево (2)'!D25+Шумятино!D24+Юбилейный!D24+Березовка!D24+Прудки!D24</f>
        <v>#REF!</v>
      </c>
      <c r="E24" s="45" t="e">
        <f>#REF!+Детчино!E24+Воробьево!E24+Ерденево!E24+Ильинское!E24+Захарово!E24+Кудиново!E24+Коллонтай!E24+'Спас-Загорье (2)'!E24+Маклино!E24+Головтеево!E24+Недельное!E24+Рябцево!E24+'Михеево (2)'!E25+Шумятино!E24+Юбилейный!E24+Березовка!E24+Прудки!E24</f>
        <v>#REF!</v>
      </c>
      <c r="F24" s="45" t="e">
        <f>#REF!+Детчино!F24+Воробьево!F24+Ерденево!F24+Ильинское!F24+Захарово!F24+Кудиново!F24+Коллонтай!F24+'Спас-Загорье (2)'!F24+Маклино!F24+Головтеево!F24+Недельное!F24+Рябцево!F24+'Михеево (2)'!F25+Шумятино!F24+Юбилейный!F24+Березовка!F24+Прудки!F24</f>
        <v>#REF!</v>
      </c>
      <c r="G24" s="45" t="e">
        <f>#REF!+Детчино!G24+Воробьево!G24+Ерденево!G24+Ильинское!G24+Захарово!G24+Кудиново!G24+Коллонтай!G24+'Спас-Загорье (2)'!G24+Маклино!G24+Головтеево!G24+Недельное!G24+Рябцево!G24+'Михеево (2)'!G25+Шумятино!G24+Юбилейный!G24+Березовка!G24+Прудки!G24</f>
        <v>#REF!</v>
      </c>
      <c r="H24" s="53"/>
      <c r="I24" s="192"/>
      <c r="J24" s="192"/>
      <c r="K24" s="192"/>
      <c r="L24" s="192"/>
      <c r="M24" s="192"/>
      <c r="N24" s="192"/>
      <c r="O24" s="192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</row>
    <row r="25" spans="1:36" s="43" customFormat="1" ht="18" customHeight="1" x14ac:dyDescent="0.2">
      <c r="A25" s="47" t="s">
        <v>30</v>
      </c>
      <c r="B25" s="42" t="s">
        <v>3</v>
      </c>
      <c r="C25" s="45" t="e">
        <f>#REF!+Детчино!C25+Воробьево!C25+Ерденево!C25+Ильинское!C25+Захарово!C25+Кудиново!C25+Коллонтай!C25+'Спас-Загорье (2)'!C25+Маклино!C25+Головтеево!C25+Недельное!C25+Рябцево!C25+'Михеево (2)'!C26+Шумятино!C25+Юбилейный!C25+Березовка!C25+Прудки!C25</f>
        <v>#REF!</v>
      </c>
      <c r="D25" s="45" t="e">
        <f>#REF!+Детчино!D25+Воробьево!D25+Ерденево!D25+Ильинское!D25+Захарово!D25+Кудиново!D25+Коллонтай!D25+'Спас-Загорье (2)'!D25+Маклино!D25+Головтеево!D25+Недельное!D25+Рябцево!D25+'Михеево (2)'!D26+Шумятино!D25+Юбилейный!D25+Березовка!D25+Прудки!D25</f>
        <v>#REF!</v>
      </c>
      <c r="E25" s="45" t="e">
        <f>#REF!+Детчино!E25+Воробьево!E25+Ерденево!E25+Ильинское!E25+Захарово!E25+Кудиново!E25+Коллонтай!E25+'Спас-Загорье (2)'!E25+Маклино!E25+Головтеево!E25+Недельное!E25+Рябцево!E25+'Михеево (2)'!E26+Шумятино!E25+Юбилейный!E25+Березовка!E25+Прудки!E25</f>
        <v>#REF!</v>
      </c>
      <c r="F25" s="45" t="e">
        <f>#REF!+Детчино!F25+Воробьево!F25+Ерденево!F25+Ильинское!F25+Захарово!F25+Кудиново!F25+Коллонтай!F25+'Спас-Загорье (2)'!F25+Маклино!F25+Головтеево!F25+Недельное!F25+Рябцево!F25+'Михеево (2)'!F26+Шумятино!F25+Юбилейный!F25+Березовка!F25+Прудки!F25</f>
        <v>#REF!</v>
      </c>
      <c r="G25" s="45" t="e">
        <f>#REF!+Детчино!G25+Воробьево!G25+Ерденево!G25+Ильинское!G25+Захарово!G25+Кудиново!G25+Коллонтай!G25+'Спас-Загорье (2)'!G25+Маклино!G25+Головтеево!G25+Недельное!G25+Рябцево!G25+'Михеево (2)'!G26+Шумятино!G25+Юбилейный!G25+Березовка!G25+Прудки!G25</f>
        <v>#REF!</v>
      </c>
      <c r="H25" s="53"/>
      <c r="I25" s="192"/>
      <c r="J25" s="192"/>
      <c r="K25" s="192"/>
      <c r="L25" s="192"/>
      <c r="M25" s="192"/>
      <c r="N25" s="192"/>
      <c r="O25" s="192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</row>
    <row r="26" spans="1:36" s="43" customFormat="1" ht="18" customHeight="1" x14ac:dyDescent="0.2">
      <c r="A26" s="47" t="s">
        <v>31</v>
      </c>
      <c r="B26" s="42" t="s">
        <v>3</v>
      </c>
      <c r="C26" s="45" t="e">
        <f>#REF!+Детчино!C26+Воробьево!C26+Ерденево!C26+Ильинское!C26+Захарово!C26+Кудиново!C26+Коллонтай!C26+'Спас-Загорье (2)'!C26+Маклино!C26+Головтеево!C26+Недельное!C26+Рябцево!C26+'Михеево (2)'!C27+Шумятино!C26+Юбилейный!C26+Березовка!C26+Прудки!C26</f>
        <v>#REF!</v>
      </c>
      <c r="D26" s="45" t="e">
        <f>#REF!+Детчино!D26+Воробьево!D26+Ерденево!D26+Ильинское!D26+Захарово!D26+Кудиново!D26+Коллонтай!D26+'Спас-Загорье (2)'!D26+Маклино!D26+Головтеево!D26+Недельное!D26+Рябцево!D26+'Михеево (2)'!D27+Шумятино!D26+Юбилейный!D26+Березовка!D26+Прудки!D26</f>
        <v>#REF!</v>
      </c>
      <c r="E26" s="45" t="e">
        <f>#REF!+Детчино!E26+Воробьево!E26+Ерденево!E26+Ильинское!E26+Захарово!E26+Кудиново!E26+Коллонтай!E26+'Спас-Загорье (2)'!E26+Маклино!E26+Головтеево!E26+Недельное!E26+Рябцево!E26+'Михеево (2)'!E27+Шумятино!E26+Юбилейный!E26+Березовка!E26+Прудки!E26</f>
        <v>#REF!</v>
      </c>
      <c r="F26" s="45" t="e">
        <f>#REF!+Детчино!F26+Воробьево!F26+Ерденево!F26+Ильинское!F26+Захарово!F26+Кудиново!F26+Коллонтай!F26+'Спас-Загорье (2)'!F26+Маклино!F26+Головтеево!F26+Недельное!F26+Рябцево!F26+'Михеево (2)'!F27+Шумятино!F26+Юбилейный!F26+Березовка!F26+Прудки!F26</f>
        <v>#REF!</v>
      </c>
      <c r="G26" s="45" t="e">
        <f>#REF!+Детчино!G26+Воробьево!G26+Ерденево!G26+Ильинское!G26+Захарово!G26+Кудиново!G26+Коллонтай!G26+'Спас-Загорье (2)'!G26+Маклино!G26+Головтеево!G26+Недельное!G26+Рябцево!G26+'Михеево (2)'!G27+Шумятино!G26+Юбилейный!G26+Березовка!G26+Прудки!G26</f>
        <v>#REF!</v>
      </c>
      <c r="H26" s="53"/>
      <c r="I26" s="192"/>
      <c r="J26" s="192"/>
      <c r="K26" s="194"/>
      <c r="L26" s="194"/>
      <c r="M26" s="194"/>
      <c r="N26" s="194"/>
      <c r="O26" s="194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</row>
    <row r="27" spans="1:36" s="43" customFormat="1" ht="13.7" customHeight="1" x14ac:dyDescent="0.2">
      <c r="A27" s="47" t="s">
        <v>14</v>
      </c>
      <c r="B27" s="42" t="s">
        <v>3</v>
      </c>
      <c r="C27" s="45" t="e">
        <f>#REF!+Детчино!C27+Воробьево!C27+Ерденево!C27+Ильинское!C27+Захарово!C27+Кудиново!C27+Коллонтай!C27+'Спас-Загорье (2)'!C27+Маклино!C27+Головтеево!C27+Недельное!C27+Рябцево!C27+'Михеево (2)'!C28+Шумятино!C27+Юбилейный!C27+Березовка!C27+Прудки!C27</f>
        <v>#REF!</v>
      </c>
      <c r="D27" s="45" t="e">
        <f>#REF!+Детчино!D27+Воробьево!D27+Ерденево!D27+Ильинское!D27+Захарово!D27+Кудиново!D27+Коллонтай!D27+'Спас-Загорье (2)'!D27+Маклино!D27+Головтеево!D27+Недельное!D27+Рябцево!D27+'Михеево (2)'!D28+Шумятино!D27+Юбилейный!D27+Березовка!D27+Прудки!D27</f>
        <v>#REF!</v>
      </c>
      <c r="E27" s="45" t="e">
        <f>#REF!+Детчино!E27+Воробьево!E27+Ерденево!E27+Ильинское!E27+Захарово!E27+Кудиново!E27+Коллонтай!E27+'Спас-Загорье (2)'!E27+Маклино!E27+Головтеево!E27+Недельное!E27+Рябцево!E27+'Михеево (2)'!E28+Шумятино!E27+Юбилейный!E27+Березовка!E27+Прудки!E27</f>
        <v>#REF!</v>
      </c>
      <c r="F27" s="45" t="e">
        <f>#REF!+Детчино!F27+Воробьево!F27+Ерденево!F27+Ильинское!F27+Захарово!F27+Кудиново!F27+Коллонтай!F27+'Спас-Загорье (2)'!F27+Маклино!F27+Головтеево!F27+Недельное!F27+Рябцево!F27+'Михеево (2)'!F28+Шумятино!F27+Юбилейный!F27+Березовка!F27+Прудки!F27</f>
        <v>#REF!</v>
      </c>
      <c r="G27" s="45" t="e">
        <f>#REF!+Детчино!G27+Воробьево!G27+Ерденево!G27+Ильинское!G27+Захарово!G27+Кудиново!G27+Коллонтай!G27+'Спас-Загорье (2)'!G27+Маклино!G27+Головтеево!G27+Недельное!G27+Рябцево!G27+'Михеево (2)'!G28+Шумятино!G27+Юбилейный!G27+Березовка!G27+Прудки!G27</f>
        <v>#REF!</v>
      </c>
      <c r="H27" s="53"/>
      <c r="I27" s="192"/>
      <c r="J27" s="192"/>
      <c r="K27" s="194"/>
      <c r="L27" s="194"/>
      <c r="M27" s="194"/>
      <c r="N27" s="194"/>
      <c r="O27" s="194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</row>
    <row r="28" spans="1:36" s="43" customFormat="1" ht="15.75" customHeight="1" x14ac:dyDescent="0.2">
      <c r="A28" s="47" t="s">
        <v>36</v>
      </c>
      <c r="B28" s="42" t="s">
        <v>3</v>
      </c>
      <c r="C28" s="45" t="e">
        <f>#REF!+Детчино!C28+Воробьево!C28+Ерденево!C28+Ильинское!C28+Захарово!C28+Кудиново!C28+Коллонтай!C28+'Спас-Загорье (2)'!C28+Маклино!C28+Головтеево!C28+Недельное!C28+Рябцево!C28+'Михеево (2)'!C29+Шумятино!C28+Юбилейный!C28+Березовка!C28+Прудки!C28</f>
        <v>#REF!</v>
      </c>
      <c r="D28" s="45" t="e">
        <f>#REF!+Детчино!D28+Воробьево!D28+Ерденево!D28+Ильинское!D28+Захарово!D28+Кудиново!D28+Коллонтай!D28+'Спас-Загорье (2)'!D28+Маклино!D28+Головтеево!D28+Недельное!D28+Рябцево!D28+'Михеево (2)'!D29+Шумятино!D28+Юбилейный!D28+Березовка!D28+Прудки!D28</f>
        <v>#REF!</v>
      </c>
      <c r="E28" s="45" t="e">
        <f>#REF!+Детчино!E28+Воробьево!E28+Ерденево!E28+Ильинское!E28+Захарово!E28+Кудиново!E28+Коллонтай!E28+'Спас-Загорье (2)'!E28+Маклино!E28+Головтеево!E28+Недельное!E28+Рябцево!E28+'Михеево (2)'!E29+Шумятино!E28+Юбилейный!E28+Березовка!E28+Прудки!E28</f>
        <v>#REF!</v>
      </c>
      <c r="F28" s="45" t="e">
        <f>#REF!+Детчино!F28+Воробьево!F28+Ерденево!F28+Ильинское!F28+Захарово!F28+Кудиново!F28+Коллонтай!F28+'Спас-Загорье (2)'!F28+Маклино!F28+Головтеево!F28+Недельное!F28+Рябцево!F28+'Михеево (2)'!F29+Шумятино!F28+Юбилейный!F28+Березовка!F28+Прудки!F28</f>
        <v>#REF!</v>
      </c>
      <c r="G28" s="45" t="e">
        <f>#REF!+Детчино!G28+Воробьево!G28+Ерденево!G28+Ильинское!G28+Захарово!G28+Кудиново!G28+Коллонтай!G28+'Спас-Загорье (2)'!G28+Маклино!G28+Головтеево!G28+Недельное!G28+Рябцево!G28+'Михеево (2)'!G29+Шумятино!G28+Юбилейный!G28+Березовка!G28+Прудки!G28</f>
        <v>#REF!</v>
      </c>
      <c r="H28" s="53"/>
      <c r="I28" s="192"/>
      <c r="J28" s="192"/>
      <c r="K28" s="194"/>
      <c r="L28" s="194"/>
      <c r="M28" s="194"/>
      <c r="N28" s="194"/>
      <c r="O28" s="194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</row>
    <row r="29" spans="1:36" s="43" customFormat="1" ht="17.45" customHeight="1" x14ac:dyDescent="0.2">
      <c r="A29" s="47" t="s">
        <v>37</v>
      </c>
      <c r="B29" s="42" t="s">
        <v>3</v>
      </c>
      <c r="C29" s="45" t="e">
        <f>#REF!+Детчино!C29+Воробьево!C29+Ерденево!C29+Ильинское!C29+Захарово!C29+Кудиново!C29+Коллонтай!C29+'Спас-Загорье (2)'!C29+Маклино!C29+Головтеево!C29+Недельное!C29+Рябцево!C29+'Михеево (2)'!C30+Шумятино!C29+Юбилейный!C29+Березовка!C29+Прудки!C29</f>
        <v>#REF!</v>
      </c>
      <c r="D29" s="45" t="e">
        <f>#REF!+Детчино!D29+Воробьево!D29+Ерденево!D29+Ильинское!D29+Захарово!D29+Кудиново!D29+Коллонтай!D29+'Спас-Загорье (2)'!D29+Маклино!D29+Головтеево!D29+Недельное!D29+Рябцево!D29+'Михеево (2)'!D30+Шумятино!D29+Юбилейный!D29+Березовка!D29+Прудки!D29</f>
        <v>#REF!</v>
      </c>
      <c r="E29" s="45" t="e">
        <f>#REF!+Детчино!E29+Воробьево!E29+Ерденево!E29+Ильинское!E29+Захарово!E29+Кудиново!E29+Коллонтай!E29+'Спас-Загорье (2)'!E29+Маклино!E29+Головтеево!E29+Недельное!E29+Рябцево!E29+'Михеево (2)'!E30+Шумятино!E29+Юбилейный!E29+Березовка!E29+Прудки!E29</f>
        <v>#REF!</v>
      </c>
      <c r="F29" s="45" t="e">
        <f>#REF!+Детчино!F29+Воробьево!F29+Ерденево!F29+Ильинское!F29+Захарово!F29+Кудиново!F29+Коллонтай!F29+'Спас-Загорье (2)'!F29+Маклино!F29+Головтеево!F29+Недельное!F29+Рябцево!F29+'Михеево (2)'!F30+Шумятино!F29+Юбилейный!F29+Березовка!F29+Прудки!F29</f>
        <v>#REF!</v>
      </c>
      <c r="G29" s="45" t="e">
        <f>#REF!+Детчино!G29+Воробьево!G29+Ерденево!G29+Ильинское!G29+Захарово!G29+Кудиново!G29+Коллонтай!G29+'Спас-Загорье (2)'!G29+Маклино!G29+Головтеево!G29+Недельное!G29+Рябцево!G29+'Михеево (2)'!G30+Шумятино!G29+Юбилейный!G29+Березовка!G29+Прудки!G29</f>
        <v>#REF!</v>
      </c>
      <c r="H29" s="53"/>
      <c r="I29" s="192"/>
      <c r="J29" s="192"/>
      <c r="K29" s="192"/>
      <c r="L29" s="192"/>
      <c r="M29" s="192"/>
      <c r="N29" s="192"/>
      <c r="O29" s="192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</row>
    <row r="30" spans="1:36" s="43" customFormat="1" ht="17.45" customHeight="1" x14ac:dyDescent="0.2">
      <c r="A30" s="47" t="s">
        <v>38</v>
      </c>
      <c r="B30" s="42" t="s">
        <v>3</v>
      </c>
      <c r="C30" s="45" t="e">
        <f>#REF!+Детчино!C30+Воробьево!C30+Ерденево!C30+Ильинское!C30+Захарово!C30+Кудиново!C30+Коллонтай!C30+'Спас-Загорье (2)'!C30+Маклино!C30+Головтеево!C30+Недельное!C30+Рябцево!C30+'Михеево (2)'!C31+Шумятино!C30+Юбилейный!C30+Березовка!C30+Прудки!C30</f>
        <v>#REF!</v>
      </c>
      <c r="D30" s="45" t="e">
        <f>#REF!+Детчино!D30+Воробьево!D30+Ерденево!D30+Ильинское!D30+Захарово!D30+Кудиново!D30+Коллонтай!D30+'Спас-Загорье (2)'!D30+Маклино!D30+Головтеево!D30+Недельное!D30+Рябцево!D30+'Михеево (2)'!D31+Шумятино!D30+Юбилейный!D30+Березовка!D30+Прудки!D30</f>
        <v>#REF!</v>
      </c>
      <c r="E30" s="45" t="e">
        <f>#REF!+Детчино!E30+Воробьево!E30+Ерденево!E30+Ильинское!E30+Захарово!E30+Кудиново!E30+Коллонтай!E30+'Спас-Загорье (2)'!E30+Маклино!E30+Головтеево!E30+Недельное!E30+Рябцево!E30+'Михеево (2)'!E31+Шумятино!E30+Юбилейный!E30+Березовка!E30+Прудки!E30</f>
        <v>#REF!</v>
      </c>
      <c r="F30" s="45" t="e">
        <f>#REF!+Детчино!F30+Воробьево!F30+Ерденево!F30+Ильинское!F30+Захарово!F30+Кудиново!F30+Коллонтай!F30+'Спас-Загорье (2)'!F30+Маклино!F30+Головтеево!F30+Недельное!F30+Рябцево!F30+'Михеево (2)'!F31+Шумятино!F30+Юбилейный!F30+Березовка!F30+Прудки!F30</f>
        <v>#REF!</v>
      </c>
      <c r="G30" s="45" t="e">
        <f>#REF!+Детчино!G30+Воробьево!G30+Ерденево!G30+Ильинское!G30+Захарово!G30+Кудиново!G30+Коллонтай!G30+'Спас-Загорье (2)'!G30+Маклино!G30+Головтеево!G30+Недельное!G30+Рябцево!G30+'Михеево (2)'!G31+Шумятино!G30+Юбилейный!G30+Березовка!G30+Прудки!G30</f>
        <v>#REF!</v>
      </c>
      <c r="H30" s="53"/>
      <c r="I30" s="192"/>
      <c r="J30" s="192"/>
      <c r="K30" s="192"/>
      <c r="L30" s="192"/>
      <c r="M30" s="192"/>
      <c r="N30" s="192"/>
      <c r="O30" s="192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</row>
    <row r="31" spans="1:36" s="43" customFormat="1" ht="15" customHeight="1" x14ac:dyDescent="0.2">
      <c r="A31" s="47" t="s">
        <v>15</v>
      </c>
      <c r="B31" s="42" t="s">
        <v>3</v>
      </c>
      <c r="C31" s="45" t="e">
        <f>#REF!+Детчино!C31+Воробьево!C31+Ерденево!C31+Ильинское!C31+Захарово!C31+Кудиново!C31+Коллонтай!C31+'Спас-Загорье (2)'!C31+Маклино!C31+Головтеево!C31+Недельное!C31+Рябцево!C31+'Михеево (2)'!C32+Шумятино!C31+Юбилейный!C31+Березовка!C31+Прудки!C31</f>
        <v>#REF!</v>
      </c>
      <c r="D31" s="45" t="e">
        <f>#REF!+Детчино!D31+Воробьево!D31+Ерденево!D31+Ильинское!D31+Захарово!D31+Кудиново!D31+Коллонтай!D31+'Спас-Загорье (2)'!D31+Маклино!D31+Головтеево!D31+Недельное!D31+Рябцево!D31+'Михеево (2)'!D32+Шумятино!D31+Юбилейный!D31+Березовка!D31+Прудки!D31</f>
        <v>#REF!</v>
      </c>
      <c r="E31" s="45" t="e">
        <f>#REF!+Детчино!E31+Воробьево!E31+Ерденево!E31+Ильинское!E31+Захарово!E31+Кудиново!E31+Коллонтай!E31+'Спас-Загорье (2)'!E31+Маклино!E31+Головтеево!E31+Недельное!E31+Рябцево!E31+'Михеево (2)'!E32+Шумятино!E31+Юбилейный!E31+Березовка!E31+Прудки!E31</f>
        <v>#REF!</v>
      </c>
      <c r="F31" s="45" t="e">
        <f>#REF!+Детчино!F31+Воробьево!F31+Ерденево!F31+Ильинское!F31+Захарово!F31+Кудиново!F31+Коллонтай!F31+'Спас-Загорье (2)'!F31+Маклино!F31+Головтеево!F31+Недельное!F31+Рябцево!F31+'Михеево (2)'!F32+Шумятино!F31+Юбилейный!F31+Березовка!F31+Прудки!F31</f>
        <v>#REF!</v>
      </c>
      <c r="G31" s="45" t="e">
        <f>#REF!+Детчино!G31+Воробьево!G31+Ерденево!G31+Ильинское!G31+Захарово!G31+Кудиново!G31+Коллонтай!G31+'Спас-Загорье (2)'!G31+Маклино!G31+Головтеево!G31+Недельное!G31+Рябцево!G31+'Михеево (2)'!G32+Шумятино!G31+Юбилейный!G31+Березовка!G31+Прудки!G31</f>
        <v>#REF!</v>
      </c>
      <c r="H31" s="53"/>
      <c r="I31" s="192"/>
      <c r="J31" s="192"/>
      <c r="K31" s="192"/>
      <c r="L31" s="192"/>
      <c r="M31" s="192"/>
      <c r="N31" s="192"/>
      <c r="O31" s="192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</row>
    <row r="32" spans="1:36" s="68" customFormat="1" ht="21.2" customHeight="1" x14ac:dyDescent="0.2">
      <c r="A32" s="41" t="s">
        <v>20</v>
      </c>
      <c r="B32" s="42" t="s">
        <v>3</v>
      </c>
      <c r="C32" s="45" t="e">
        <f>#REF!+Детчино!C32+Воробьево!C32+Ерденево!C32+Ильинское!C32+Захарово!C32+Кудиново!C32+Коллонтай!C32+'Спас-Загорье (2)'!C32+Маклино!C32+Головтеево!C32+Недельное!C32+Рябцево!C32+'Михеево (2)'!C33+Шумятино!C32+Юбилейный!C32+Березовка!C32+Прудки!C32</f>
        <v>#REF!</v>
      </c>
      <c r="D32" s="45" t="e">
        <f>#REF!+Детчино!D32+Воробьево!D32+Ерденево!D32+Ильинское!D32+Захарово!D32+Кудиново!D32+Коллонтай!D32+'Спас-Загорье (2)'!D32+Маклино!D32+Головтеево!D32+Недельное!D32+Рябцево!D32+'Михеево (2)'!D33+Шумятино!D32+Юбилейный!D32+Березовка!D32+Прудки!D32</f>
        <v>#REF!</v>
      </c>
      <c r="E32" s="45" t="e">
        <f>#REF!+Детчино!E32+Воробьево!E32+Ерденево!E32+Ильинское!E32+Захарово!E32+Кудиново!E32+Коллонтай!E32+'Спас-Загорье (2)'!E32+Маклино!E32+Головтеево!E32+Недельное!E32+Рябцево!E32+'Михеево (2)'!E33+Шумятино!E32+Юбилейный!E32+Березовка!E32+Прудки!E32</f>
        <v>#REF!</v>
      </c>
      <c r="F32" s="45" t="e">
        <f>#REF!+Детчино!F32+Воробьево!F32+Ерденево!F32+Ильинское!F32+Захарово!F32+Кудиново!F32+Коллонтай!F32+'Спас-Загорье (2)'!F32+Маклино!F32+Головтеево!F32+Недельное!F32+Рябцево!F32+'Михеево (2)'!F33+Шумятино!F32+Юбилейный!F32+Березовка!F32+Прудки!F32</f>
        <v>#REF!</v>
      </c>
      <c r="G32" s="45" t="e">
        <f>#REF!+Детчино!G32+Воробьево!G32+Ерденево!G32+Ильинское!G32+Захарово!G32+Кудиново!G32+Коллонтай!G32+'Спас-Загорье (2)'!G32+Маклино!G32+Головтеево!G32+Недельное!G32+Рябцево!G32+'Михеево (2)'!G33+Шумятино!G32+Юбилейный!G32+Березовка!G32+Прудки!G32</f>
        <v>#REF!</v>
      </c>
      <c r="H32" s="102"/>
      <c r="I32" s="203"/>
      <c r="J32" s="193"/>
      <c r="K32" s="193"/>
      <c r="L32" s="193"/>
      <c r="M32" s="193"/>
      <c r="N32" s="193"/>
      <c r="O32" s="193"/>
      <c r="P32" s="102"/>
      <c r="Q32" s="53"/>
      <c r="R32" s="53"/>
      <c r="S32" s="53"/>
      <c r="T32" s="53"/>
      <c r="U32" s="53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</row>
    <row r="33" spans="1:36" s="43" customFormat="1" ht="18.75" customHeight="1" x14ac:dyDescent="0.2">
      <c r="A33" s="47" t="s">
        <v>25</v>
      </c>
      <c r="B33" s="42" t="s">
        <v>1</v>
      </c>
      <c r="C33" s="45" t="e">
        <f>#REF!+Детчино!C33+Воробьево!C33+Ерденево!C33+Ильинское!C33+Захарово!C33+Кудиново!C33+Коллонтай!C33+'Спас-Загорье (2)'!C33+Маклино!C33+Головтеево!C33+Недельное!C33+Рябцево!C33+'Михеево (2)'!C34+Шумятино!C33+Юбилейный!C33+Березовка!C33+Прудки!C33</f>
        <v>#REF!</v>
      </c>
      <c r="D33" s="45" t="e">
        <f>#REF!+Детчино!D33+Воробьево!D33+Ерденево!D33+Ильинское!D33+Захарово!D33+Кудиново!D33+Коллонтай!D33+'Спас-Загорье (2)'!D33+Маклино!D33+Головтеево!D33+Недельное!D33+Рябцево!D33+'Михеево (2)'!D34+Шумятино!D33+Юбилейный!D33+Березовка!D33+Прудки!D33</f>
        <v>#REF!</v>
      </c>
      <c r="E33" s="45" t="e">
        <f>#REF!+Детчино!E33+Воробьево!E33+Ерденево!E33+Ильинское!E33+Захарово!E33+Кудиново!E33+Коллонтай!E33+'Спас-Загорье (2)'!E33+Маклино!E33+Головтеево!E33+Недельное!E33+Рябцево!E33+'Михеево (2)'!E34+Шумятино!E33+Юбилейный!E33+Березовка!E33+Прудки!E33</f>
        <v>#REF!</v>
      </c>
      <c r="F33" s="45" t="e">
        <f>#REF!+Детчино!F33+Воробьево!F33+Ерденево!F33+Ильинское!F33+Захарово!F33+Кудиново!F33+Коллонтай!F33+'Спас-Загорье (2)'!F33+Маклино!F33+Головтеево!F33+Недельное!F33+Рябцево!F33+'Михеево (2)'!F34+Шумятино!F33+Юбилейный!F33+Березовка!F33+Прудки!F33</f>
        <v>#REF!</v>
      </c>
      <c r="G33" s="45" t="e">
        <f>#REF!+Детчино!G33+Воробьево!G33+Ерденево!G33+Ильинское!G33+Захарово!G33+Кудиново!G33+Коллонтай!G33+'Спас-Загорье (2)'!G33+Маклино!G33+Головтеево!G33+Недельное!G33+Рябцево!G33+'Михеево (2)'!G34+Шумятино!G33+Юбилейный!G33+Березовка!G33+Прудки!G33</f>
        <v>#REF!</v>
      </c>
      <c r="H33" s="53"/>
      <c r="I33" s="192"/>
      <c r="J33" s="192"/>
      <c r="K33" s="192"/>
      <c r="L33" s="192"/>
      <c r="M33" s="192"/>
      <c r="N33" s="192"/>
      <c r="O33" s="192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</row>
    <row r="34" spans="1:36" s="43" customFormat="1" ht="16.5" customHeight="1" x14ac:dyDescent="0.2">
      <c r="A34" s="47" t="s">
        <v>13</v>
      </c>
      <c r="B34" s="42"/>
      <c r="C34" s="45" t="e">
        <f>#REF!+Детчино!C34+Воробьево!C34+Ерденево!C34+Ильинское!C34+Захарово!C34+Кудиново!C34+Коллонтай!C34+'Спас-Загорье (2)'!C34+Маклино!C34+Головтеево!C34+Недельное!C34+Рябцево!C34+'Михеево (2)'!C35+Шумятино!C34+Юбилейный!C34+Березовка!C34+Прудки!C34</f>
        <v>#REF!</v>
      </c>
      <c r="D34" s="45" t="e">
        <f>#REF!+Детчино!D34+Воробьево!D34+Ерденево!D34+Ильинское!D34+Захарово!D34+Кудиново!D34+Коллонтай!D34+'Спас-Загорье (2)'!D34+Маклино!D34+Головтеево!D34+Недельное!D34+Рябцево!D34+'Михеево (2)'!D35+Шумятино!D34+Юбилейный!D34+Березовка!D34+Прудки!D34</f>
        <v>#REF!</v>
      </c>
      <c r="E34" s="45" t="e">
        <f>#REF!+Детчино!E34+Воробьево!E34+Ерденево!E34+Ильинское!E34+Захарово!E34+Кудиново!E34+Коллонтай!E34+'Спас-Загорье (2)'!E34+Маклино!E34+Головтеево!E34+Недельное!E34+Рябцево!E34+'Михеево (2)'!E35+Шумятино!E34+Юбилейный!E34+Березовка!E34+Прудки!E34</f>
        <v>#REF!</v>
      </c>
      <c r="F34" s="45" t="e">
        <f>#REF!+Детчино!F34+Воробьево!F34+Ерденево!F34+Ильинское!F34+Захарово!F34+Кудиново!F34+Коллонтай!F34+'Спас-Загорье (2)'!F34+Маклино!F34+Головтеево!F34+Недельное!F34+Рябцево!F34+'Михеево (2)'!F35+Шумятино!F34+Юбилейный!F34+Березовка!F34+Прудки!F34</f>
        <v>#REF!</v>
      </c>
      <c r="G34" s="45" t="e">
        <f>#REF!+Детчино!G34+Воробьево!G34+Ерденево!G34+Ильинское!G34+Захарово!G34+Кудиново!G34+Коллонтай!G34+'Спас-Загорье (2)'!G34+Маклино!G34+Головтеево!G34+Недельное!G34+Рябцево!G34+'Михеево (2)'!G35+Шумятино!G34+Юбилейный!G34+Березовка!G34+Прудки!G34</f>
        <v>#REF!</v>
      </c>
      <c r="H34" s="53"/>
      <c r="I34" s="192"/>
      <c r="J34" s="192"/>
      <c r="K34" s="192"/>
      <c r="L34" s="192"/>
      <c r="M34" s="192"/>
      <c r="N34" s="192"/>
      <c r="O34" s="192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</row>
    <row r="35" spans="1:36" s="43" customFormat="1" ht="17.45" customHeight="1" x14ac:dyDescent="0.2">
      <c r="A35" s="47" t="s">
        <v>30</v>
      </c>
      <c r="B35" s="42" t="s">
        <v>3</v>
      </c>
      <c r="C35" s="45" t="e">
        <f>#REF!+Детчино!C35+Воробьево!C35+Ерденево!C35+Ильинское!C35+Захарово!C35+Кудиново!C35+Коллонтай!C35+'Спас-Загорье (2)'!C35+Маклино!C35+Головтеево!C35+Недельное!C35+Рябцево!C35+'Михеево (2)'!C36+Шумятино!C35+Юбилейный!C35+Березовка!C35+Прудки!C35</f>
        <v>#REF!</v>
      </c>
      <c r="D35" s="45" t="e">
        <f>#REF!+Детчино!D35+Воробьево!D35+Ерденево!D35+Ильинское!D35+Захарово!D35+Кудиново!D35+Коллонтай!D35+'Спас-Загорье (2)'!D35+Маклино!D35+Головтеево!D35+Недельное!D35+Рябцево!D35+'Михеево (2)'!D36+Шумятино!D35+Юбилейный!D35+Березовка!D35+Прудки!D35</f>
        <v>#REF!</v>
      </c>
      <c r="E35" s="45" t="e">
        <f>#REF!+Детчино!E35+Воробьево!E35+Ерденево!E35+Ильинское!E35+Захарово!E35+Кудиново!E35+Коллонтай!E35+'Спас-Загорье (2)'!E35+Маклино!E35+Головтеево!E35+Недельное!E35+Рябцево!E35+'Михеево (2)'!E36+Шумятино!E35+Юбилейный!E35+Березовка!E35+Прудки!E35</f>
        <v>#REF!</v>
      </c>
      <c r="F35" s="45" t="e">
        <f>#REF!+Детчино!F35+Воробьево!F35+Ерденево!F35+Ильинское!F35+Захарово!F35+Кудиново!F35+Коллонтай!F35+'Спас-Загорье (2)'!F35+Маклино!F35+Головтеево!F35+Недельное!F35+Рябцево!F35+'Михеево (2)'!F36+Шумятино!F35+Юбилейный!F35+Березовка!F35+Прудки!F35</f>
        <v>#REF!</v>
      </c>
      <c r="G35" s="45" t="e">
        <f>#REF!+Детчино!G35+Воробьево!G35+Ерденево!G35+Ильинское!G35+Захарово!G35+Кудиново!G35+Коллонтай!G35+'Спас-Загорье (2)'!G35+Маклино!G35+Головтеево!G35+Недельное!G35+Рябцево!G35+'Михеево (2)'!G36+Шумятино!G35+Юбилейный!G35+Березовка!G35+Прудки!G35</f>
        <v>#REF!</v>
      </c>
      <c r="H35" s="53"/>
      <c r="I35" s="192"/>
      <c r="J35" s="192"/>
      <c r="K35" s="194"/>
      <c r="L35" s="194"/>
      <c r="M35" s="194"/>
      <c r="N35" s="194"/>
      <c r="O35" s="194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</row>
    <row r="36" spans="1:36" s="43" customFormat="1" ht="17.45" customHeight="1" x14ac:dyDescent="0.2">
      <c r="A36" s="47" t="s">
        <v>31</v>
      </c>
      <c r="B36" s="42" t="s">
        <v>3</v>
      </c>
      <c r="C36" s="45" t="e">
        <f>#REF!+Детчино!C36+Воробьево!C36+Ерденево!C36+Ильинское!C36+Захарово!C36+Кудиново!C36+Коллонтай!C36+'Спас-Загорье (2)'!C36+Маклино!C36+Головтеево!C36+Недельное!C36+Рябцево!C36+'Михеево (2)'!C37+Шумятино!C36+Юбилейный!C36+Березовка!C36+Прудки!C36</f>
        <v>#REF!</v>
      </c>
      <c r="D36" s="45" t="e">
        <f>#REF!+Детчино!D36+Воробьево!D36+Ерденево!D36+Ильинское!D36+Захарово!D36+Кудиново!D36+Коллонтай!D36+'Спас-Загорье (2)'!D36+Маклино!D36+Головтеево!D36+Недельное!D36+Рябцево!D36+'Михеево (2)'!D37+Шумятино!D36+Юбилейный!D36+Березовка!D36+Прудки!D36</f>
        <v>#REF!</v>
      </c>
      <c r="E36" s="45" t="e">
        <f>#REF!+Детчино!E36+Воробьево!E36+Ерденево!E36+Ильинское!E36+Захарово!E36+Кудиново!E36+Коллонтай!E36+'Спас-Загорье (2)'!E36+Маклино!E36+Головтеево!E36+Недельное!E36+Рябцево!E36+'Михеево (2)'!E37+Шумятино!E36+Юбилейный!E36+Березовка!E36+Прудки!E36</f>
        <v>#REF!</v>
      </c>
      <c r="F36" s="45" t="e">
        <f>#REF!+Детчино!F36+Воробьево!F36+Ерденево!F36+Ильинское!F36+Захарово!F36+Кудиново!F36+Коллонтай!F36+'Спас-Загорье (2)'!F36+Маклино!F36+Головтеево!F36+Недельное!F36+Рябцево!F36+'Михеево (2)'!F37+Шумятино!F36+Юбилейный!F36+Березовка!F36+Прудки!F36</f>
        <v>#REF!</v>
      </c>
      <c r="G36" s="45" t="e">
        <f>#REF!+Детчино!G36+Воробьево!G36+Ерденево!G36+Ильинское!G36+Захарово!G36+Кудиново!G36+Коллонтай!G36+'Спас-Загорье (2)'!G36+Маклино!G36+Головтеево!G36+Недельное!G36+Рябцево!G36+'Михеево (2)'!G37+Шумятино!G36+Юбилейный!G36+Березовка!G36+Прудки!G36</f>
        <v>#REF!</v>
      </c>
      <c r="H36" s="53"/>
      <c r="I36" s="192"/>
      <c r="J36" s="192"/>
      <c r="K36" s="194"/>
      <c r="L36" s="194"/>
      <c r="M36" s="194"/>
      <c r="N36" s="194"/>
      <c r="O36" s="194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</row>
    <row r="37" spans="1:36" s="43" customFormat="1" x14ac:dyDescent="0.2">
      <c r="A37" s="47" t="s">
        <v>4</v>
      </c>
      <c r="B37" s="42"/>
      <c r="C37" s="45" t="e">
        <f>#REF!+Детчино!C37+Воробьево!C37+Ерденево!C37+Ильинское!C37+Захарово!C37+Кудиново!C37+Коллонтай!C37+'Спас-Загорье (2)'!C37+Маклино!C37+Головтеево!C37+Недельное!C37+Рябцево!C37+'Михеево (2)'!C38+Шумятино!C37+Юбилейный!C37+Березовка!C37+Прудки!C37</f>
        <v>#REF!</v>
      </c>
      <c r="D37" s="45" t="e">
        <f>#REF!+Детчино!D37+Воробьево!D37+Ерденево!D37+Ильинское!D37+Захарово!D37+Кудиново!D37+Коллонтай!D37+'Спас-Загорье (2)'!D37+Маклино!D37+Головтеево!D37+Недельное!D37+Рябцево!D37+'Михеево (2)'!D38+Шумятино!D37+Юбилейный!D37+Березовка!D37+Прудки!D37</f>
        <v>#REF!</v>
      </c>
      <c r="E37" s="45" t="e">
        <f>#REF!+Детчино!E37+Воробьево!E37+Ерденево!E37+Ильинское!E37+Захарово!E37+Кудиново!E37+Коллонтай!E37+'Спас-Загорье (2)'!E37+Маклино!E37+Головтеево!E37+Недельное!E37+Рябцево!E37+'Михеево (2)'!E38+Шумятино!E37+Юбилейный!E37+Березовка!E37+Прудки!E37</f>
        <v>#REF!</v>
      </c>
      <c r="F37" s="45" t="e">
        <f>#REF!+Детчино!F37+Воробьево!F37+Ерденево!F37+Ильинское!F37+Захарово!F37+Кудиново!F37+Коллонтай!F37+'Спас-Загорье (2)'!F37+Маклино!F37+Головтеево!F37+Недельное!F37+Рябцево!F37+'Михеево (2)'!F38+Шумятино!F37+Юбилейный!F37+Березовка!F37+Прудки!F37</f>
        <v>#REF!</v>
      </c>
      <c r="G37" s="45" t="e">
        <f>#REF!+Детчино!G37+Воробьево!G37+Ерденево!G37+Ильинское!G37+Захарово!G37+Кудиново!G37+Коллонтай!G37+'Спас-Загорье (2)'!G37+Маклино!G37+Головтеево!G37+Недельное!G37+Рябцево!G37+'Михеево (2)'!G38+Шумятино!G37+Юбилейный!G37+Березовка!G37+Прудки!G37</f>
        <v>#REF!</v>
      </c>
      <c r="H37" s="53"/>
      <c r="I37" s="192"/>
      <c r="J37" s="192"/>
      <c r="K37" s="192"/>
      <c r="L37" s="192"/>
      <c r="M37" s="192"/>
      <c r="N37" s="192"/>
      <c r="O37" s="192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</row>
    <row r="38" spans="1:36" s="43" customFormat="1" ht="17.45" customHeight="1" x14ac:dyDescent="0.2">
      <c r="A38" s="47" t="s">
        <v>32</v>
      </c>
      <c r="B38" s="42" t="s">
        <v>3</v>
      </c>
      <c r="C38" s="45" t="e">
        <f>#REF!+Детчино!C38+Воробьево!C38+Ерденево!C38+Ильинское!C38+Захарово!C38+Кудиново!C38+Коллонтай!C38+'Спас-Загорье (2)'!C38+Маклино!C38+Головтеево!C38+Недельное!C38+Рябцево!C38+'Михеево (2)'!C39+Шумятино!C38+Юбилейный!C38+Березовка!C38+Прудки!C38</f>
        <v>#REF!</v>
      </c>
      <c r="D38" s="45" t="e">
        <f>#REF!+Детчино!D38+Воробьево!D38+Ерденево!D38+Ильинское!D38+Захарово!D38+Кудиново!D38+Коллонтай!D38+'Спас-Загорье (2)'!D38+Маклино!D38+Головтеево!D38+Недельное!D38+Рябцево!D38+'Михеево (2)'!D39+Шумятино!D38+Юбилейный!D38+Березовка!D38+Прудки!D38</f>
        <v>#REF!</v>
      </c>
      <c r="E38" s="45" t="e">
        <f>#REF!+Детчино!E38+Воробьево!E38+Ерденево!E38+Ильинское!E38+Захарово!E38+Кудиново!E38+Коллонтай!E38+'Спас-Загорье (2)'!E38+Маклино!E38+Головтеево!E38+Недельное!E38+Рябцево!E38+'Михеево (2)'!E39+Шумятино!E38+Юбилейный!E38+Березовка!E38+Прудки!E38</f>
        <v>#REF!</v>
      </c>
      <c r="F38" s="45" t="e">
        <f>#REF!+Детчино!F38+Воробьево!F38+Ерденево!F38+Ильинское!F38+Захарово!F38+Кудиново!F38+Коллонтай!F38+'Спас-Загорье (2)'!F38+Маклино!F38+Головтеево!F38+Недельное!F38+Рябцево!F38+'Михеево (2)'!F39+Шумятино!F38+Юбилейный!F38+Березовка!F38+Прудки!F38</f>
        <v>#REF!</v>
      </c>
      <c r="G38" s="45" t="e">
        <f>#REF!+Детчино!G38+Воробьево!G38+Ерденево!G38+Ильинское!G38+Захарово!G38+Кудиново!G38+Коллонтай!G38+'Спас-Загорье (2)'!G38+Маклино!G38+Головтеево!G38+Недельное!G38+Рябцево!G38+'Михеево (2)'!G39+Шумятино!G38+Юбилейный!G38+Березовка!G38+Прудки!G38</f>
        <v>#REF!</v>
      </c>
      <c r="H38" s="53"/>
      <c r="I38" s="192"/>
      <c r="J38" s="192"/>
      <c r="K38" s="194"/>
      <c r="L38" s="194"/>
      <c r="M38" s="194"/>
      <c r="N38" s="194"/>
      <c r="O38" s="194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</row>
    <row r="39" spans="1:36" s="43" customFormat="1" ht="18" customHeight="1" x14ac:dyDescent="0.2">
      <c r="A39" s="47" t="s">
        <v>33</v>
      </c>
      <c r="B39" s="42" t="s">
        <v>3</v>
      </c>
      <c r="C39" s="45" t="e">
        <f>#REF!+Детчино!C39+Воробьево!C39+Ерденево!C39+Ильинское!C39+Захарово!C39+Кудиново!C39+Коллонтай!C39+'Спас-Загорье (2)'!C39+Маклино!C39+Головтеево!C39+Недельное!C39+Рябцево!C39+'Михеево (2)'!C40+Шумятино!C39+Юбилейный!C39+Березовка!C39+Прудки!C39</f>
        <v>#REF!</v>
      </c>
      <c r="D39" s="45" t="e">
        <f>#REF!+Детчино!D39+Воробьево!D39+Ерденево!D39+Ильинское!D39+Захарово!D39+Кудиново!D39+Коллонтай!D39+'Спас-Загорье (2)'!D39+Маклино!D39+Головтеево!D39+Недельное!D39+Рябцево!D39+'Михеево (2)'!D40+Шумятино!D39+Юбилейный!D39+Березовка!D39+Прудки!D39</f>
        <v>#REF!</v>
      </c>
      <c r="E39" s="45" t="e">
        <f>#REF!+Детчино!E39+Воробьево!E39+Ерденево!E39+Ильинское!E39+Захарово!E39+Кудиново!E39+Коллонтай!E39+'Спас-Загорье (2)'!E39+Маклино!E39+Головтеево!E39+Недельное!E39+Рябцево!E39+'Михеево (2)'!E40+Шумятино!E39+Юбилейный!E39+Березовка!E39+Прудки!E39</f>
        <v>#REF!</v>
      </c>
      <c r="F39" s="45" t="e">
        <f>#REF!+Детчино!F39+Воробьево!F39+Ерденево!F39+Ильинское!F39+Захарово!F39+Кудиново!F39+Коллонтай!F39+'Спас-Загорье (2)'!F39+Маклино!F39+Головтеево!F39+Недельное!F39+Рябцево!F39+'Михеево (2)'!F40+Шумятино!F39+Юбилейный!F39+Березовка!F39+Прудки!F39</f>
        <v>#REF!</v>
      </c>
      <c r="G39" s="45" t="e">
        <f>#REF!+Детчино!G39+Воробьево!G39+Ерденево!G39+Ильинское!G39+Захарово!G39+Кудиново!G39+Коллонтай!G39+'Спас-Загорье (2)'!G39+Маклино!G39+Головтеево!G39+Недельное!G39+Рябцево!G39+'Михеево (2)'!G40+Шумятино!G39+Юбилейный!G39+Березовка!G39+Прудки!G39</f>
        <v>#REF!</v>
      </c>
      <c r="H39" s="53"/>
      <c r="I39" s="192"/>
      <c r="J39" s="192"/>
      <c r="K39" s="194"/>
      <c r="L39" s="194"/>
      <c r="M39" s="194"/>
      <c r="N39" s="194"/>
      <c r="O39" s="194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</row>
    <row r="40" spans="1:36" s="43" customFormat="1" ht="27.75" customHeight="1" x14ac:dyDescent="0.2">
      <c r="A40" s="47" t="s">
        <v>34</v>
      </c>
      <c r="B40" s="42" t="s">
        <v>3</v>
      </c>
      <c r="C40" s="45" t="e">
        <f>#REF!+Детчино!C40+Воробьево!C40+Ерденево!C40+Ильинское!C40+Захарово!C40+Кудиново!C40+Коллонтай!C40+'Спас-Загорье (2)'!C40+Маклино!C40+Головтеево!C40+Недельное!C40+Рябцево!C40+'Михеево (2)'!C41+Шумятино!C40+Юбилейный!C40+Березовка!C40+Прудки!C40</f>
        <v>#REF!</v>
      </c>
      <c r="D40" s="45" t="e">
        <f>#REF!+Детчино!D40+Воробьево!D40+Ерденево!D40+Ильинское!D40+Захарово!D40+Кудиново!D40+Коллонтай!D40+'Спас-Загорье (2)'!D40+Маклино!D40+Головтеево!D40+Недельное!D40+Рябцево!D40+'Михеево (2)'!D41+Шумятино!D40+Юбилейный!D40+Березовка!D40+Прудки!D40</f>
        <v>#REF!</v>
      </c>
      <c r="E40" s="45" t="e">
        <f>#REF!+Детчино!E40+Воробьево!E40+Ерденево!E40+Ильинское!E40+Захарово!E40+Кудиново!E40+Коллонтай!E40+'Спас-Загорье (2)'!E40+Маклино!E40+Головтеево!E40+Недельное!E40+Рябцево!E40+'Михеево (2)'!E41+Шумятино!E40+Юбилейный!E40+Березовка!E40+Прудки!E40</f>
        <v>#REF!</v>
      </c>
      <c r="F40" s="45" t="e">
        <f>#REF!+Детчино!F40+Воробьево!F40+Ерденево!F40+Ильинское!F40+Захарово!F40+Кудиново!F40+Коллонтай!F40+'Спас-Загорье (2)'!F40+Маклино!F40+Головтеево!F40+Недельное!F40+Рябцево!F40+'Михеево (2)'!F41+Шумятино!F40+Юбилейный!F40+Березовка!F40+Прудки!F40</f>
        <v>#REF!</v>
      </c>
      <c r="G40" s="45" t="e">
        <f>#REF!+Детчино!G40+Воробьево!G40+Ерденево!G40+Ильинское!G40+Захарово!G40+Кудиново!G40+Коллонтай!G40+'Спас-Загорье (2)'!G40+Маклино!G40+Головтеево!G40+Недельное!G40+Рябцево!G40+'Михеево (2)'!G41+Шумятино!G40+Юбилейный!G40+Березовка!G40+Прудки!G40</f>
        <v>#REF!</v>
      </c>
      <c r="H40" s="53"/>
      <c r="I40" s="192"/>
      <c r="J40" s="192"/>
      <c r="K40" s="194"/>
      <c r="L40" s="194"/>
      <c r="M40" s="194"/>
      <c r="N40" s="194"/>
      <c r="O40" s="194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</row>
    <row r="41" spans="1:36" s="43" customFormat="1" ht="29.45" customHeight="1" x14ac:dyDescent="0.2">
      <c r="A41" s="47" t="s">
        <v>35</v>
      </c>
      <c r="B41" s="42" t="s">
        <v>3</v>
      </c>
      <c r="C41" s="45" t="e">
        <f>#REF!+Детчино!C41+Воробьево!C41+Ерденево!C41+Ильинское!C41+Захарово!C41+Кудиново!C41+Коллонтай!C41+'Спас-Загорье (2)'!C41+Маклино!C41+Головтеево!C41+Недельное!C41+Рябцево!C41+'Михеево (2)'!C42+Шумятино!C41+Юбилейный!C41+Березовка!C41+Прудки!C41</f>
        <v>#REF!</v>
      </c>
      <c r="D41" s="45" t="e">
        <f>#REF!+Детчино!D41+Воробьево!D41+Ерденево!D41+Ильинское!D41+Захарово!D41+Кудиново!D41+Коллонтай!D41+'Спас-Загорье (2)'!D41+Маклино!D41+Головтеево!D41+Недельное!D41+Рябцево!D41+'Михеево (2)'!D42+Шумятино!D41+Юбилейный!D41+Березовка!D41+Прудки!D41</f>
        <v>#REF!</v>
      </c>
      <c r="E41" s="45" t="e">
        <f>#REF!+Детчино!E41+Воробьево!E41+Ерденево!E41+Ильинское!E41+Захарово!E41+Кудиново!E41+Коллонтай!E41+'Спас-Загорье (2)'!E41+Маклино!E41+Головтеево!E41+Недельное!E41+Рябцево!E41+'Михеево (2)'!E42+Шумятино!E41+Юбилейный!E41+Березовка!E41+Прудки!E41</f>
        <v>#REF!</v>
      </c>
      <c r="F41" s="45" t="e">
        <f>#REF!+Детчино!F41+Воробьево!F41+Ерденево!F41+Ильинское!F41+Захарово!F41+Кудиново!F41+Коллонтай!F41+'Спас-Загорье (2)'!F41+Маклино!F41+Головтеево!F41+Недельное!F41+Рябцево!F41+'Михеево (2)'!F42+Шумятино!F41+Юбилейный!F41+Березовка!F41+Прудки!F41</f>
        <v>#REF!</v>
      </c>
      <c r="G41" s="45" t="e">
        <f>#REF!+Детчино!G41+Воробьево!G41+Ерденево!G41+Ильинское!G41+Захарово!G41+Кудиново!G41+Коллонтай!G41+'Спас-Загорье (2)'!G41+Маклино!G41+Головтеево!G41+Недельное!G41+Рябцево!G41+'Михеево (2)'!G42+Шумятино!G41+Юбилейный!G41+Березовка!G41+Прудки!G41</f>
        <v>#REF!</v>
      </c>
      <c r="H41" s="53"/>
      <c r="I41" s="192"/>
      <c r="J41" s="192"/>
      <c r="K41" s="194"/>
      <c r="L41" s="194"/>
      <c r="M41" s="194"/>
      <c r="N41" s="194"/>
      <c r="O41" s="194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</row>
    <row r="42" spans="1:36" s="43" customFormat="1" ht="18.75" customHeight="1" x14ac:dyDescent="0.2">
      <c r="A42" s="47" t="s">
        <v>14</v>
      </c>
      <c r="B42" s="42" t="s">
        <v>3</v>
      </c>
      <c r="C42" s="45" t="e">
        <f>#REF!+Детчино!C42+Воробьево!C42+Ерденево!C42+Ильинское!C42+Захарово!C42+Кудиново!C42+Коллонтай!C42+'Спас-Загорье (2)'!C42+Маклино!C42+Головтеево!C42+Недельное!C42+Рябцево!C42+'Михеево (2)'!C43+Шумятино!C42+Юбилейный!C42+Березовка!C42+Прудки!C42</f>
        <v>#REF!</v>
      </c>
      <c r="D42" s="45" t="e">
        <f>#REF!+Детчино!D42+Воробьево!D42+Ерденево!D42+Ильинское!D42+Захарово!D42+Кудиново!D42+Коллонтай!D42+'Спас-Загорье (2)'!D42+Маклино!D42+Головтеево!D42+Недельное!D42+Рябцево!D42+'Михеево (2)'!D43+Шумятино!D42+Юбилейный!D42+Березовка!D42+Прудки!D42</f>
        <v>#REF!</v>
      </c>
      <c r="E42" s="45" t="e">
        <f>#REF!+Детчино!E42+Воробьево!E42+Ерденево!E42+Ильинское!E42+Захарово!E42+Кудиново!E42+Коллонтай!E42+'Спас-Загорье (2)'!E42+Маклино!E42+Головтеево!E42+Недельное!E42+Рябцево!E42+'Михеево (2)'!E43+Шумятино!E42+Юбилейный!E42+Березовка!E42+Прудки!E42</f>
        <v>#REF!</v>
      </c>
      <c r="F42" s="45" t="e">
        <f>#REF!+Детчино!F42+Воробьево!F42+Ерденево!F42+Ильинское!F42+Захарово!F42+Кудиново!F42+Коллонтай!F42+'Спас-Загорье (2)'!F42+Маклино!F42+Головтеево!F42+Недельное!F42+Рябцево!F42+'Михеево (2)'!F43+Шумятино!F42+Юбилейный!F42+Березовка!F42+Прудки!F42</f>
        <v>#REF!</v>
      </c>
      <c r="G42" s="45" t="e">
        <f>#REF!+Детчино!G42+Воробьево!G42+Ерденево!G42+Ильинское!G42+Захарово!G42+Кудиново!G42+Коллонтай!G42+'Спас-Загорье (2)'!G42+Маклино!G42+Головтеево!G42+Недельное!G42+Рябцево!G42+'Михеево (2)'!G43+Шумятино!G42+Юбилейный!G42+Березовка!G42+Прудки!G42</f>
        <v>#REF!</v>
      </c>
      <c r="H42" s="53"/>
      <c r="I42" s="192"/>
      <c r="J42" s="192"/>
      <c r="K42" s="194"/>
      <c r="L42" s="194"/>
      <c r="M42" s="194"/>
      <c r="N42" s="194"/>
      <c r="O42" s="194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</row>
    <row r="43" spans="1:36" s="43" customFormat="1" ht="19.5" customHeight="1" x14ac:dyDescent="0.2">
      <c r="A43" s="47" t="s">
        <v>36</v>
      </c>
      <c r="B43" s="42" t="s">
        <v>3</v>
      </c>
      <c r="C43" s="45" t="e">
        <f>#REF!+Детчино!C43+Воробьево!C43+Ерденево!C43+Ильинское!C43+Захарово!C43+Кудиново!C43+Коллонтай!C43+'Спас-Загорье (2)'!C43+Маклино!C43+Головтеево!C43+Недельное!C43+Рябцево!C43+'Михеево (2)'!C44+Шумятино!C43+Юбилейный!C43+Березовка!C43+Прудки!C43</f>
        <v>#REF!</v>
      </c>
      <c r="D43" s="45" t="e">
        <f>#REF!+Детчино!D43+Воробьево!D43+Ерденево!D43+Ильинское!D43+Захарово!D43+Кудиново!D43+Коллонтай!D43+'Спас-Загорье (2)'!D43+Маклино!D43+Головтеево!D43+Недельное!D43+Рябцево!D43+'Михеево (2)'!D44+Шумятино!D43+Юбилейный!D43+Березовка!D43+Прудки!D43</f>
        <v>#REF!</v>
      </c>
      <c r="E43" s="45" t="e">
        <f>#REF!+Детчино!E43+Воробьево!E43+Ерденево!E43+Ильинское!E43+Захарово!E43+Кудиново!E43+Коллонтай!E43+'Спас-Загорье (2)'!E43+Маклино!E43+Головтеево!E43+Недельное!E43+Рябцево!E43+'Михеево (2)'!E44+Шумятино!E43+Юбилейный!E43+Березовка!E43+Прудки!E43</f>
        <v>#REF!</v>
      </c>
      <c r="F43" s="45" t="e">
        <f>#REF!+Детчино!F43+Воробьево!F43+Ерденево!F43+Ильинское!F43+Захарово!F43+Кудиново!F43+Коллонтай!F43+'Спас-Загорье (2)'!F43+Маклино!F43+Головтеево!F43+Недельное!F43+Рябцево!F43+'Михеево (2)'!F44+Шумятино!F43+Юбилейный!F43+Березовка!F43+Прудки!F43</f>
        <v>#REF!</v>
      </c>
      <c r="G43" s="45" t="e">
        <f>#REF!+Детчино!G43+Воробьево!G43+Ерденево!G43+Ильинское!G43+Захарово!G43+Кудиново!G43+Коллонтай!G43+'Спас-Загорье (2)'!G43+Маклино!G43+Головтеево!G43+Недельное!G43+Рябцево!G43+'Михеево (2)'!G44+Шумятино!G43+Юбилейный!G43+Березовка!G43+Прудки!G43</f>
        <v>#REF!</v>
      </c>
      <c r="H43" s="53"/>
      <c r="I43" s="192"/>
      <c r="J43" s="192"/>
      <c r="K43" s="194"/>
      <c r="L43" s="194"/>
      <c r="M43" s="194"/>
      <c r="N43" s="194"/>
      <c r="O43" s="194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</row>
    <row r="44" spans="1:36" s="43" customFormat="1" ht="15" customHeight="1" x14ac:dyDescent="0.2">
      <c r="A44" s="47" t="s">
        <v>37</v>
      </c>
      <c r="B44" s="42" t="s">
        <v>3</v>
      </c>
      <c r="C44" s="45" t="e">
        <f>#REF!+Детчино!C44+Воробьево!C44+Ерденево!C44+Ильинское!C44+Захарово!C44+Кудиново!C44+Коллонтай!C44+'Спас-Загорье (2)'!C44+Маклино!C44+Головтеево!C44+Недельное!C44+Рябцево!C44+'Михеево (2)'!C45+Шумятино!C44+Юбилейный!C44+Березовка!C44+Прудки!C44</f>
        <v>#REF!</v>
      </c>
      <c r="D44" s="45" t="e">
        <f>#REF!+Детчино!D44+Воробьево!D44+Ерденево!D44+Ильинское!D44+Захарово!D44+Кудиново!D44+Коллонтай!D44+'Спас-Загорье (2)'!D44+Маклино!D44+Головтеево!D44+Недельное!D44+Рябцево!D44+'Михеево (2)'!D45+Шумятино!D44+Юбилейный!D44+Березовка!D44+Прудки!D44</f>
        <v>#REF!</v>
      </c>
      <c r="E44" s="45" t="e">
        <f>#REF!+Детчино!E44+Воробьево!E44+Ерденево!E44+Ильинское!E44+Захарово!E44+Кудиново!E44+Коллонтай!E44+'Спас-Загорье (2)'!E44+Маклино!E44+Головтеево!E44+Недельное!E44+Рябцево!E44+'Михеево (2)'!E45+Шумятино!E44+Юбилейный!E44+Березовка!E44+Прудки!E44</f>
        <v>#REF!</v>
      </c>
      <c r="F44" s="45" t="e">
        <f>#REF!+Детчино!F44+Воробьево!F44+Ерденево!F44+Ильинское!F44+Захарово!F44+Кудиново!F44+Коллонтай!F44+'Спас-Загорье (2)'!F44+Маклино!F44+Головтеево!F44+Недельное!F44+Рябцево!F44+'Михеево (2)'!F45+Шумятино!F44+Юбилейный!F44+Березовка!F44+Прудки!F44</f>
        <v>#REF!</v>
      </c>
      <c r="G44" s="45" t="e">
        <f>#REF!+Детчино!G44+Воробьево!G44+Ерденево!G44+Ильинское!G44+Захарово!G44+Кудиново!G44+Коллонтай!G44+'Спас-Загорье (2)'!G44+Маклино!G44+Головтеево!G44+Недельное!G44+Рябцево!G44+'Михеево (2)'!G45+Шумятино!G44+Юбилейный!G44+Березовка!G44+Прудки!G44</f>
        <v>#REF!</v>
      </c>
      <c r="H44" s="53"/>
      <c r="I44" s="192"/>
      <c r="J44" s="192"/>
      <c r="K44" s="194"/>
      <c r="L44" s="194"/>
      <c r="M44" s="194"/>
      <c r="N44" s="194"/>
      <c r="O44" s="194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</row>
    <row r="45" spans="1:36" s="43" customFormat="1" ht="18" customHeight="1" x14ac:dyDescent="0.2">
      <c r="A45" s="47" t="s">
        <v>38</v>
      </c>
      <c r="B45" s="42" t="s">
        <v>3</v>
      </c>
      <c r="C45" s="45" t="e">
        <f>#REF!+Детчино!C45+Воробьево!C45+Ерденево!C45+Ильинское!C45+Захарово!C45+Кудиново!C45+Коллонтай!C45+'Спас-Загорье (2)'!C45+Маклино!C45+Головтеево!C45+Недельное!C45+Рябцево!C45+'Михеево (2)'!C46+Шумятино!C45+Юбилейный!C45+Березовка!C45+Прудки!C45</f>
        <v>#REF!</v>
      </c>
      <c r="D45" s="45" t="e">
        <f>#REF!+Детчино!D45+Воробьево!D45+Ерденево!D45+Ильинское!D45+Захарово!D45+Кудиново!D45+Коллонтай!D45+'Спас-Загорье (2)'!D45+Маклино!D45+Головтеево!D45+Недельное!D45+Рябцево!D45+'Михеево (2)'!D46+Шумятино!D45+Юбилейный!D45+Березовка!D45+Прудки!D45</f>
        <v>#REF!</v>
      </c>
      <c r="E45" s="45" t="e">
        <f>#REF!+Детчино!E45+Воробьево!E45+Ерденево!E45+Ильинское!E45+Захарово!E45+Кудиново!E45+Коллонтай!E45+'Спас-Загорье (2)'!E45+Маклино!E45+Головтеево!E45+Недельное!E45+Рябцево!E45+'Михеево (2)'!E46+Шумятино!E45+Юбилейный!E45+Березовка!E45+Прудки!E45</f>
        <v>#REF!</v>
      </c>
      <c r="F45" s="45" t="e">
        <f>#REF!+Детчино!F45+Воробьево!F45+Ерденево!F45+Ильинское!F45+Захарово!F45+Кудиново!F45+Коллонтай!F45+'Спас-Загорье (2)'!F45+Маклино!F45+Головтеево!F45+Недельное!F45+Рябцево!F45+'Михеево (2)'!F46+Шумятино!F45+Юбилейный!F45+Березовка!F45+Прудки!F45</f>
        <v>#REF!</v>
      </c>
      <c r="G45" s="45" t="e">
        <f>#REF!+Детчино!G45+Воробьево!G45+Ерденево!G45+Ильинское!G45+Захарово!G45+Кудиново!G45+Коллонтай!G45+'Спас-Загорье (2)'!G45+Маклино!G45+Головтеево!G45+Недельное!G45+Рябцево!G45+'Михеево (2)'!G46+Шумятино!G45+Юбилейный!G45+Березовка!G45+Прудки!G45</f>
        <v>#REF!</v>
      </c>
      <c r="H45" s="53"/>
      <c r="I45" s="192"/>
      <c r="J45" s="192"/>
      <c r="K45" s="194"/>
      <c r="L45" s="194"/>
      <c r="M45" s="194"/>
      <c r="N45" s="194"/>
      <c r="O45" s="194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</row>
    <row r="46" spans="1:36" s="43" customFormat="1" ht="16.5" customHeight="1" x14ac:dyDescent="0.2">
      <c r="A46" s="47" t="s">
        <v>15</v>
      </c>
      <c r="B46" s="42" t="s">
        <v>3</v>
      </c>
      <c r="C46" s="45" t="e">
        <f>#REF!+Детчино!C46+Воробьево!C46+Ерденево!C46+Ильинское!C46+Захарово!C46+Кудиново!C46+Коллонтай!C46+'Спас-Загорье (2)'!C46+Маклино!C46+Головтеево!C46+Недельное!C46+Рябцево!C46+'Михеево (2)'!C47+Шумятино!C46+Юбилейный!C46+Березовка!C46+Прудки!C46</f>
        <v>#REF!</v>
      </c>
      <c r="D46" s="45" t="e">
        <f>#REF!+Детчино!D46+Воробьево!D46+Ерденево!D46+Ильинское!D46+Захарово!D46+Кудиново!D46+Коллонтай!D46+'Спас-Загорье (2)'!D46+Маклино!D46+Головтеево!D46+Недельное!D46+Рябцево!D46+'Михеево (2)'!D47+Шумятино!D46+Юбилейный!D46+Березовка!D46+Прудки!D46</f>
        <v>#REF!</v>
      </c>
      <c r="E46" s="45" t="e">
        <f>#REF!+Детчино!E46+Воробьево!E46+Ерденево!E46+Ильинское!E46+Захарово!E46+Кудиново!E46+Коллонтай!E46+'Спас-Загорье (2)'!E46+Маклино!E46+Головтеево!E46+Недельное!E46+Рябцево!E46+'Михеево (2)'!E47+Шумятино!E46+Юбилейный!E46+Березовка!E46+Прудки!E46</f>
        <v>#REF!</v>
      </c>
      <c r="F46" s="45" t="e">
        <f>#REF!+Детчино!F46+Воробьево!F46+Ерденево!F46+Ильинское!F46+Захарово!F46+Кудиново!F46+Коллонтай!F46+'Спас-Загорье (2)'!F46+Маклино!F46+Головтеево!F46+Недельное!F46+Рябцево!F46+'Михеево (2)'!F47+Шумятино!F46+Юбилейный!F46+Березовка!F46+Прудки!F46</f>
        <v>#REF!</v>
      </c>
      <c r="G46" s="45" t="e">
        <f>#REF!+Детчино!G46+Воробьево!G46+Ерденево!G46+Ильинское!G46+Захарово!G46+Кудиново!G46+Коллонтай!G46+'Спас-Загорье (2)'!G46+Маклино!G46+Головтеево!G46+Недельное!G46+Рябцево!G46+'Михеево (2)'!G47+Шумятино!G46+Юбилейный!G46+Березовка!G46+Прудки!G46</f>
        <v>#REF!</v>
      </c>
      <c r="H46" s="53"/>
      <c r="I46" s="192"/>
      <c r="J46" s="192"/>
      <c r="K46" s="194"/>
      <c r="L46" s="194"/>
      <c r="M46" s="194"/>
      <c r="N46" s="194"/>
      <c r="O46" s="194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</row>
    <row r="47" spans="1:36" s="43" customFormat="1" ht="18" customHeight="1" x14ac:dyDescent="0.2">
      <c r="A47" s="41" t="s">
        <v>21</v>
      </c>
      <c r="B47" s="42" t="s">
        <v>3</v>
      </c>
      <c r="C47" s="45" t="e">
        <f>#REF!+Детчино!C47+Воробьево!C47+Ерденево!C47+Ильинское!C47+Захарово!C47+Кудиново!C47+Коллонтай!C47+'Спас-Загорье (2)'!C47+Маклино!C47+Головтеево!C47+Недельное!C47+Рябцево!C47+'Михеево (2)'!C48+Шумятино!C47+Юбилейный!C47+Березовка!C47+Прудки!C47</f>
        <v>#REF!</v>
      </c>
      <c r="D47" s="45" t="e">
        <f>#REF!+Детчино!D47+Воробьево!D47+Ерденево!D47+Ильинское!D47+Захарово!D47+Кудиново!D47+Коллонтай!D47+'Спас-Загорье (2)'!D47+Маклино!D47+Головтеево!D47+Недельное!D47+Рябцево!D47+'Михеево (2)'!D48+Шумятино!D47+Юбилейный!D47+Березовка!D47+Прудки!D47</f>
        <v>#REF!</v>
      </c>
      <c r="E47" s="45" t="e">
        <f>#REF!+Детчино!E47+Воробьево!E47+Ерденево!E47+Ильинское!E47+Захарово!E47+Кудиново!E47+Коллонтай!E47+'Спас-Загорье (2)'!E47+Маклино!E47+Головтеево!E47+Недельное!E47+Рябцево!E47+'Михеево (2)'!E48+Шумятино!E47+Юбилейный!E47+Березовка!E47+Прудки!E47</f>
        <v>#REF!</v>
      </c>
      <c r="F47" s="45" t="e">
        <f>#REF!+Детчино!F47+Воробьево!F47+Ерденево!F47+Ильинское!F47+Захарово!F47+Кудиново!F47+Коллонтай!F47+'Спас-Загорье (2)'!F47+Маклино!F47+Головтеево!F47+Недельное!F47+Рябцево!F47+'Михеево (2)'!F48+Шумятино!F47+Юбилейный!F47+Березовка!F47+Прудки!F47</f>
        <v>#REF!</v>
      </c>
      <c r="G47" s="45" t="e">
        <f>#REF!+Детчино!G47+Воробьево!G47+Ерденево!G47+Ильинское!G47+Захарово!G47+Кудиново!G47+Коллонтай!G47+'Спас-Загорье (2)'!G47+Маклино!G47+Головтеево!G47+Недельное!G47+Рябцево!G47+'Михеево (2)'!G48+Шумятино!G47+Юбилейный!G47+Березовка!G47+Прудки!G47</f>
        <v>#REF!</v>
      </c>
      <c r="H47" s="53"/>
      <c r="I47" s="192"/>
      <c r="J47" s="192"/>
      <c r="K47" s="192"/>
      <c r="L47" s="192"/>
      <c r="M47" s="192"/>
      <c r="N47" s="192"/>
      <c r="O47" s="192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spans="1:36" s="43" customFormat="1" ht="18" customHeight="1" x14ac:dyDescent="0.2">
      <c r="A48" s="47" t="s">
        <v>26</v>
      </c>
      <c r="B48" s="42" t="s">
        <v>1</v>
      </c>
      <c r="C48" s="45" t="e">
        <f>#REF!+Детчино!C48+Воробьево!C48+Ерденево!C48+Ильинское!C48+Захарово!C48+Кудиново!C48+Коллонтай!C48+'Спас-Загорье (2)'!C48+Маклино!C48+Головтеево!C48+Недельное!C48+Рябцево!C48+'Михеево (2)'!C49+Шумятино!C48+Юбилейный!C48+Березовка!C48+Прудки!C48</f>
        <v>#REF!</v>
      </c>
      <c r="D48" s="45" t="e">
        <f>#REF!+Детчино!D48+Воробьево!D48+Ерденево!D48+Ильинское!D48+Захарово!D48+Кудиново!D48+Коллонтай!D48+'Спас-Загорье (2)'!D48+Маклино!D48+Головтеево!D48+Недельное!D48+Рябцево!D48+'Михеево (2)'!D49+Шумятино!D48+Юбилейный!D48+Березовка!D48+Прудки!D48</f>
        <v>#REF!</v>
      </c>
      <c r="E48" s="45" t="e">
        <f>#REF!+Детчино!E48+Воробьево!E48+Ерденево!E48+Ильинское!E48+Захарово!E48+Кудиново!E48+Коллонтай!E48+'Спас-Загорье (2)'!E48+Маклино!E48+Головтеево!E48+Недельное!E48+Рябцево!E48+'Михеево (2)'!E49+Шумятино!E48+Юбилейный!E48+Березовка!E48+Прудки!E48</f>
        <v>#REF!</v>
      </c>
      <c r="F48" s="45" t="e">
        <f>#REF!+Детчино!F48+Воробьево!F48+Ерденево!F48+Ильинское!F48+Захарово!F48+Кудиново!F48+Коллонтай!F48+'Спас-Загорье (2)'!F48+Маклино!F48+Головтеево!F48+Недельное!F48+Рябцево!F48+'Михеево (2)'!F49+Шумятино!F48+Юбилейный!F48+Березовка!F48+Прудки!F48</f>
        <v>#REF!</v>
      </c>
      <c r="G48" s="45" t="e">
        <f>#REF!+Детчино!G48+Воробьево!G48+Ерденево!G48+Ильинское!G48+Захарово!G48+Кудиново!G48+Коллонтай!G48+'Спас-Загорье (2)'!G48+Маклино!G48+Головтеево!G48+Недельное!G48+Рябцево!G48+'Михеево (2)'!G49+Шумятино!G48+Юбилейный!G48+Березовка!G48+Прудки!G48</f>
        <v>#REF!</v>
      </c>
      <c r="H48" s="53"/>
      <c r="I48" s="192"/>
      <c r="J48" s="192"/>
      <c r="K48" s="192"/>
      <c r="L48" s="192"/>
      <c r="M48" s="192"/>
      <c r="N48" s="192"/>
      <c r="O48" s="192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</row>
    <row r="49" spans="1:36" s="43" customFormat="1" ht="23.25" customHeight="1" x14ac:dyDescent="0.2">
      <c r="A49" s="41" t="s">
        <v>22</v>
      </c>
      <c r="B49" s="42" t="s">
        <v>2</v>
      </c>
      <c r="C49" s="45" t="e">
        <f>#REF!+Детчино!C49+Воробьево!C49+Ерденево!C49+Ильинское!C49+Захарово!C49+Кудиново!C49+Коллонтай!C49+'Спас-Загорье (2)'!C49+Маклино!C49+Головтеево!C49+Недельное!C49+Рябцево!C49+'Михеево (2)'!C50+Шумятино!C49+Юбилейный!C49+Березовка!C49+Прудки!C49</f>
        <v>#REF!</v>
      </c>
      <c r="D49" s="45" t="e">
        <f>#REF!+Детчино!D49+Воробьево!D49+Ерденево!D49+Ильинское!D49+Захарово!D49+Кудиново!D49+Коллонтай!D49+'Спас-Загорье (2)'!D49+Маклино!D49+Головтеево!D49+Недельное!D49+Рябцево!D49+'Михеево (2)'!D50+Шумятино!D49+Юбилейный!D49+Березовка!D49+Прудки!D49</f>
        <v>#REF!</v>
      </c>
      <c r="E49" s="45" t="e">
        <f>#REF!+Детчино!E49+Воробьево!E49+Ерденево!E49+Ильинское!E49+Захарово!E49+Кудиново!E49+Коллонтай!E49+'Спас-Загорье (2)'!E49+Маклино!E49+Головтеево!E49+Недельное!E49+Рябцево!E49+'Михеево (2)'!E50+Шумятино!E49+Юбилейный!E49+Березовка!E49+Прудки!E49</f>
        <v>#REF!</v>
      </c>
      <c r="F49" s="45" t="e">
        <f>#REF!+Детчино!F49+Воробьево!F49+Ерденево!F49+Ильинское!F49+Захарово!F49+Кудиново!F49+Коллонтай!F49+'Спас-Загорье (2)'!F49+Маклино!F49+Головтеево!F49+Недельное!F49+Рябцево!F49+'Михеево (2)'!F50+Шумятино!F49+Юбилейный!F49+Березовка!F49+Прудки!F49</f>
        <v>#REF!</v>
      </c>
      <c r="G49" s="45" t="e">
        <f>#REF!+Детчино!G49+Воробьево!G49+Ерденево!G49+Ильинское!G49+Захарово!G49+Кудиново!G49+Коллонтай!G49+'Спас-Загорье (2)'!G49+Маклино!G49+Головтеево!G49+Недельное!G49+Рябцево!G49+'Михеево (2)'!G50+Шумятино!G49+Юбилейный!G49+Березовка!G49+Прудки!G49</f>
        <v>#REF!</v>
      </c>
      <c r="H49" s="109"/>
      <c r="I49" s="192"/>
      <c r="J49" s="192"/>
      <c r="K49" s="192"/>
      <c r="L49" s="192"/>
      <c r="M49" s="192"/>
      <c r="N49" s="192"/>
      <c r="O49" s="192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</row>
    <row r="50" spans="1:36" ht="17.45" customHeight="1" x14ac:dyDescent="0.2">
      <c r="A50" s="22" t="s">
        <v>5</v>
      </c>
      <c r="B50" s="23"/>
      <c r="C50" s="35"/>
      <c r="D50" s="36" t="s">
        <v>6</v>
      </c>
      <c r="E50" s="37"/>
      <c r="F50" s="271" t="s">
        <v>29</v>
      </c>
      <c r="G50" s="272"/>
      <c r="H50" s="113"/>
    </row>
    <row r="51" spans="1:36" ht="17.45" customHeight="1" x14ac:dyDescent="0.2">
      <c r="A51" s="13"/>
      <c r="B51" s="70"/>
      <c r="C51" s="71"/>
      <c r="D51" s="72"/>
      <c r="E51" s="73"/>
      <c r="F51" s="74"/>
      <c r="G51" s="74"/>
      <c r="H51" s="113"/>
    </row>
    <row r="52" spans="1:36" ht="17.45" customHeight="1" x14ac:dyDescent="0.2">
      <c r="A52" s="13"/>
      <c r="B52" s="70"/>
      <c r="C52" s="71"/>
      <c r="D52" s="72"/>
      <c r="E52" s="73"/>
      <c r="F52" s="74"/>
      <c r="G52" s="74"/>
      <c r="H52" s="113"/>
    </row>
    <row r="53" spans="1:36" ht="21.75" customHeight="1" x14ac:dyDescent="0.2">
      <c r="A53" s="8"/>
      <c r="B53" s="1"/>
      <c r="C53" s="34"/>
      <c r="D53" s="34"/>
      <c r="E53" s="34"/>
      <c r="F53" s="34"/>
      <c r="G53" s="34"/>
      <c r="H53" s="204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4"/>
  <sheetViews>
    <sheetView workbookViewId="0">
      <selection activeCell="L3" sqref="L3"/>
    </sheetView>
  </sheetViews>
  <sheetFormatPr defaultRowHeight="12.75" x14ac:dyDescent="0.2"/>
  <cols>
    <col min="1" max="1" width="17.28515625" customWidth="1"/>
    <col min="2" max="3" width="13.28515625" style="38" customWidth="1"/>
    <col min="4" max="11" width="8.85546875" style="38"/>
    <col min="12" max="20" width="8.85546875" style="231"/>
    <col min="21" max="21" width="2.7109375" style="230" customWidth="1"/>
    <col min="22" max="22" width="4" customWidth="1"/>
    <col min="23" max="23" width="4.5703125" customWidth="1"/>
    <col min="24" max="24" width="3.28515625" customWidth="1"/>
    <col min="25" max="25" width="11.28515625" customWidth="1"/>
  </cols>
  <sheetData>
    <row r="2" spans="1:29" ht="14.45" customHeight="1" x14ac:dyDescent="0.2"/>
    <row r="3" spans="1:29" ht="14.45" customHeight="1" x14ac:dyDescent="0.2">
      <c r="A3" t="s">
        <v>77</v>
      </c>
      <c r="B3" s="38">
        <v>10405042</v>
      </c>
      <c r="C3" s="38">
        <f>B3/B21*100</f>
        <v>63.302827030179785</v>
      </c>
      <c r="D3" s="38">
        <v>11014192</v>
      </c>
      <c r="E3" s="38">
        <f>D3/D21*100</f>
        <v>63.171804864325509</v>
      </c>
      <c r="F3" s="38">
        <v>11510169</v>
      </c>
      <c r="G3" s="38">
        <f>F3/F21*100</f>
        <v>63.127323762385345</v>
      </c>
      <c r="H3" s="38">
        <v>12185061</v>
      </c>
      <c r="I3" s="38">
        <f>H3/H21*100</f>
        <v>63.722905364106012</v>
      </c>
      <c r="J3" s="38">
        <v>12865927</v>
      </c>
      <c r="K3" s="38">
        <f>J3/J21*100</f>
        <v>64.051112273196182</v>
      </c>
      <c r="L3" s="231">
        <v>195445</v>
      </c>
      <c r="N3" s="231">
        <v>136500</v>
      </c>
      <c r="P3" s="231">
        <v>118500</v>
      </c>
      <c r="R3" s="231">
        <v>131100</v>
      </c>
      <c r="T3" s="231">
        <v>144200</v>
      </c>
      <c r="X3" s="231"/>
      <c r="Y3" s="231">
        <v>195418.9921835165</v>
      </c>
      <c r="Z3" s="231">
        <v>136451.09850694309</v>
      </c>
      <c r="AA3" s="231">
        <v>118489.98670199729</v>
      </c>
      <c r="AB3" s="231">
        <v>131078.01633396608</v>
      </c>
      <c r="AC3">
        <v>144179.0537269646</v>
      </c>
    </row>
    <row r="4" spans="1:29" x14ac:dyDescent="0.2">
      <c r="A4" t="s">
        <v>78</v>
      </c>
      <c r="B4" s="38">
        <v>234203</v>
      </c>
      <c r="C4" s="38">
        <f>B4/B21*100</f>
        <v>1.424858448331991</v>
      </c>
      <c r="D4" s="38">
        <v>244440.261</v>
      </c>
      <c r="E4" s="38">
        <f>D4/D21*100</f>
        <v>1.4019850451923117</v>
      </c>
      <c r="F4" s="38">
        <v>254307.498165</v>
      </c>
      <c r="G4" s="38">
        <f>F4/F21*100</f>
        <v>1.3947450964329171</v>
      </c>
      <c r="H4" s="38">
        <v>268629.58565922501</v>
      </c>
      <c r="I4" s="38">
        <f>H4/H21*100</f>
        <v>1.4048233049438001</v>
      </c>
      <c r="J4" s="38">
        <v>280556.79224165424</v>
      </c>
      <c r="K4" s="38">
        <f>J4/J21*100</f>
        <v>1.3967104429302273</v>
      </c>
      <c r="L4" s="231">
        <v>4400</v>
      </c>
      <c r="N4" s="231">
        <v>3000</v>
      </c>
      <c r="P4" s="231">
        <v>2600</v>
      </c>
      <c r="R4" s="231">
        <v>2900</v>
      </c>
      <c r="T4" s="231">
        <v>3200</v>
      </c>
      <c r="X4" s="231"/>
      <c r="Y4" s="231">
        <v>4398.6092729232732</v>
      </c>
      <c r="Z4" s="231">
        <v>3028.2876976153934</v>
      </c>
      <c r="AA4" s="231">
        <v>2617.9365460045856</v>
      </c>
      <c r="AB4" s="231">
        <v>2889.7215382693971</v>
      </c>
      <c r="AC4">
        <v>3143.9952070359413</v>
      </c>
    </row>
    <row r="5" spans="1:29" x14ac:dyDescent="0.2">
      <c r="A5" t="s">
        <v>79</v>
      </c>
      <c r="B5" s="38">
        <v>655481</v>
      </c>
      <c r="C5" s="38">
        <f>B5/B21*100</f>
        <v>3.9878551537388578</v>
      </c>
      <c r="D5" s="38">
        <v>687432.16</v>
      </c>
      <c r="E5" s="38">
        <f>D5/D21*100</f>
        <v>3.9427613272931685</v>
      </c>
      <c r="F5" s="38">
        <v>710532.8807199999</v>
      </c>
      <c r="G5" s="38">
        <f>F5/F21*100</f>
        <v>3.8969053543029446</v>
      </c>
      <c r="H5" s="38">
        <v>739712.04819440003</v>
      </c>
      <c r="I5" s="38">
        <f>H5/H21*100</f>
        <v>3.868392685418709</v>
      </c>
      <c r="J5" s="38">
        <v>758012.92254364793</v>
      </c>
      <c r="K5" s="38">
        <f>J5/J21*100</f>
        <v>3.7736550818589869</v>
      </c>
      <c r="L5" s="231">
        <v>12300</v>
      </c>
      <c r="N5" s="231">
        <v>8500</v>
      </c>
      <c r="P5" s="231">
        <v>7300</v>
      </c>
      <c r="R5" s="231">
        <v>8000</v>
      </c>
      <c r="T5" s="231">
        <v>8500</v>
      </c>
      <c r="X5" s="231"/>
      <c r="Y5" s="231">
        <v>12310.708252349541</v>
      </c>
      <c r="Z5" s="231">
        <v>8516.3644669532441</v>
      </c>
      <c r="AA5" s="231">
        <v>7314.4913500266266</v>
      </c>
      <c r="AB5" s="231">
        <v>7957.2837539062848</v>
      </c>
      <c r="AC5">
        <v>8494.4975892645798</v>
      </c>
    </row>
    <row r="6" spans="1:29" x14ac:dyDescent="0.2">
      <c r="A6" t="s">
        <v>80</v>
      </c>
      <c r="B6" s="38">
        <v>164870</v>
      </c>
      <c r="C6" s="38">
        <f>B6/B21*100</f>
        <v>1.0030461282583714</v>
      </c>
      <c r="D6" s="38">
        <v>168158.27</v>
      </c>
      <c r="E6" s="38">
        <f>D6/D21*100</f>
        <v>0.96447033234599155</v>
      </c>
      <c r="F6" s="38">
        <v>180779.59589</v>
      </c>
      <c r="G6" s="38">
        <f>F6/F21*100</f>
        <v>0.99148258200042216</v>
      </c>
      <c r="H6" s="38">
        <v>183374.83970767001</v>
      </c>
      <c r="I6" s="38">
        <f>H6/H21*100</f>
        <v>0.95897571270672877</v>
      </c>
      <c r="J6" s="38">
        <v>195224.95166371576</v>
      </c>
      <c r="K6" s="38">
        <f>J6/J21*100</f>
        <v>0.97189851128037297</v>
      </c>
      <c r="L6" s="231">
        <v>3100</v>
      </c>
      <c r="N6" s="231">
        <v>2100</v>
      </c>
      <c r="P6" s="231">
        <v>1900</v>
      </c>
      <c r="R6" s="231">
        <v>2000</v>
      </c>
      <c r="T6" s="231">
        <v>2200</v>
      </c>
      <c r="X6" s="231"/>
      <c r="Y6" s="231">
        <v>3096.4535502400049</v>
      </c>
      <c r="Z6" s="231">
        <v>2083.2559178673419</v>
      </c>
      <c r="AA6" s="231">
        <v>1861.0128064147925</v>
      </c>
      <c r="AB6" s="231">
        <v>1972.6130410377411</v>
      </c>
      <c r="AC6">
        <v>2187.7435488921196</v>
      </c>
    </row>
    <row r="7" spans="1:29" x14ac:dyDescent="0.2">
      <c r="A7" t="s">
        <v>81</v>
      </c>
      <c r="B7" s="38">
        <v>2509</v>
      </c>
      <c r="C7" s="38">
        <f>B7/B21*100</f>
        <v>1.5264406719234876E-2</v>
      </c>
      <c r="D7" s="38">
        <v>2556.3760000000002</v>
      </c>
      <c r="E7" s="38">
        <f>D7/D21*100</f>
        <v>1.4662072881228602E-2</v>
      </c>
      <c r="F7" s="38">
        <v>2647.3396400000001</v>
      </c>
      <c r="G7" s="38">
        <f>F7/F21*100</f>
        <v>1.4519288688400378E-2</v>
      </c>
      <c r="H7" s="38">
        <v>2720.9447582000003</v>
      </c>
      <c r="I7" s="38">
        <f>H7/H21*100</f>
        <v>1.4229432690385294E-2</v>
      </c>
      <c r="J7" s="38">
        <v>2825.505928994</v>
      </c>
      <c r="K7" s="38">
        <f>J7/J21*100</f>
        <v>1.4066362842457924E-2</v>
      </c>
      <c r="L7" s="231">
        <v>0</v>
      </c>
      <c r="N7" s="231">
        <v>0</v>
      </c>
      <c r="P7" s="231">
        <v>0</v>
      </c>
      <c r="R7" s="231">
        <v>0</v>
      </c>
      <c r="T7" s="231">
        <v>0</v>
      </c>
      <c r="X7" s="231"/>
      <c r="Y7" s="231">
        <v>47.121986762614021</v>
      </c>
      <c r="Z7" s="231">
        <v>31.67007742345378</v>
      </c>
      <c r="AA7" s="231">
        <v>27.252704868127513</v>
      </c>
      <c r="AB7" s="231">
        <v>29.269943044122552</v>
      </c>
      <c r="AC7">
        <v>31.663382758372787</v>
      </c>
    </row>
    <row r="8" spans="1:29" x14ac:dyDescent="0.2">
      <c r="A8" t="s">
        <v>82</v>
      </c>
      <c r="B8" s="38">
        <v>695</v>
      </c>
      <c r="C8" s="38">
        <f>B8/B21*100</f>
        <v>4.228283248253582E-3</v>
      </c>
      <c r="D8" s="38">
        <v>776.59299999999996</v>
      </c>
      <c r="E8" s="38">
        <f>D8/D21*100</f>
        <v>4.4541425694232624E-3</v>
      </c>
      <c r="F8" s="38">
        <v>840</v>
      </c>
      <c r="G8" s="38">
        <f>F8/F21*100</f>
        <v>4.6069655415488416E-3</v>
      </c>
      <c r="H8" s="38">
        <v>910</v>
      </c>
      <c r="I8" s="38">
        <f>H8/H21*100</f>
        <v>4.7589293054287113E-3</v>
      </c>
      <c r="J8" s="38">
        <v>1000</v>
      </c>
      <c r="K8" s="38">
        <f>J8/J21*100</f>
        <v>4.9783519114632137E-3</v>
      </c>
      <c r="L8" s="231">
        <v>0</v>
      </c>
      <c r="N8" s="231">
        <v>0</v>
      </c>
      <c r="P8" s="231">
        <v>0</v>
      </c>
      <c r="R8" s="231">
        <v>0</v>
      </c>
      <c r="T8" s="231">
        <v>0</v>
      </c>
      <c r="X8" s="231"/>
      <c r="Y8" s="231">
        <v>13.052921801521221</v>
      </c>
      <c r="Z8" s="231">
        <v>9.6209479499542461</v>
      </c>
      <c r="AA8" s="231">
        <v>8.6472743214871759</v>
      </c>
      <c r="AB8" s="231">
        <v>9.7891175812668578</v>
      </c>
      <c r="AC8">
        <v>11.206270152703693</v>
      </c>
    </row>
    <row r="9" spans="1:29" x14ac:dyDescent="0.2">
      <c r="A9" t="s">
        <v>83</v>
      </c>
      <c r="B9" s="38">
        <v>285386</v>
      </c>
      <c r="C9" s="38">
        <f>B9/B21*100</f>
        <v>1.736248695087909</v>
      </c>
      <c r="D9" s="38">
        <v>293618.37400000001</v>
      </c>
      <c r="E9" s="38">
        <f>D9/D21*100</f>
        <v>1.6840456954907403</v>
      </c>
      <c r="F9" s="38">
        <v>305815.79088600003</v>
      </c>
      <c r="G9" s="38">
        <f>F9/F21*100</f>
        <v>1.6772414412777481</v>
      </c>
      <c r="H9" s="38">
        <v>316633.109790546</v>
      </c>
      <c r="I9" s="38">
        <f>H9/H21*100</f>
        <v>1.6558621815947867</v>
      </c>
      <c r="J9" s="38">
        <v>332319.22095452296</v>
      </c>
      <c r="K9" s="38">
        <f>J9/J21*100</f>
        <v>1.6544020288549157</v>
      </c>
      <c r="L9" s="231">
        <v>5400</v>
      </c>
      <c r="N9" s="231">
        <v>3700</v>
      </c>
      <c r="P9" s="231">
        <v>3200</v>
      </c>
      <c r="R9" s="231">
        <v>3400</v>
      </c>
      <c r="T9" s="231">
        <v>3700</v>
      </c>
      <c r="X9" s="231"/>
      <c r="Y9" s="231">
        <v>5359.8865341711298</v>
      </c>
      <c r="Z9" s="231">
        <v>3637.5387022599989</v>
      </c>
      <c r="AA9" s="231">
        <v>3148.1821852783328</v>
      </c>
      <c r="AB9" s="231">
        <v>3406.1085075404762</v>
      </c>
      <c r="AC9">
        <v>3724.0589669524152</v>
      </c>
    </row>
    <row r="10" spans="1:29" x14ac:dyDescent="0.2">
      <c r="A10" t="s">
        <v>84</v>
      </c>
      <c r="B10" s="38">
        <v>818580</v>
      </c>
      <c r="C10" s="38">
        <f>B10/B21*100</f>
        <v>4.9801267645401683</v>
      </c>
      <c r="D10" s="38">
        <v>837558.30199999991</v>
      </c>
      <c r="E10" s="38">
        <f>D10/D21*100</f>
        <v>4.8038085423279178</v>
      </c>
      <c r="F10" s="38">
        <v>871323.07510800008</v>
      </c>
      <c r="G10" s="38">
        <f>F10/F21*100</f>
        <v>4.7787564078320592</v>
      </c>
      <c r="H10" s="38">
        <v>904842.09019226395</v>
      </c>
      <c r="I10" s="38">
        <f>H10/H21*100</f>
        <v>4.7319555382432235</v>
      </c>
      <c r="J10" s="38">
        <v>958341.41626414761</v>
      </c>
      <c r="K10" s="38">
        <f>J10/J21*100</f>
        <v>4.7709608214929835</v>
      </c>
      <c r="L10" s="231">
        <v>15400</v>
      </c>
      <c r="N10" s="231">
        <v>10300</v>
      </c>
      <c r="P10" s="231">
        <v>9000</v>
      </c>
      <c r="R10" s="231">
        <v>9700</v>
      </c>
      <c r="T10" s="231">
        <v>10700</v>
      </c>
      <c r="X10" s="231"/>
      <c r="Y10" s="231">
        <v>15373.900328473726</v>
      </c>
      <c r="Z10" s="231">
        <v>10376.226451428302</v>
      </c>
      <c r="AA10" s="231">
        <v>8969.7257775007747</v>
      </c>
      <c r="AB10" s="231">
        <v>9733.6325421663114</v>
      </c>
      <c r="AC10">
        <v>10739.432809180706</v>
      </c>
    </row>
    <row r="11" spans="1:29" x14ac:dyDescent="0.2">
      <c r="A11" t="s">
        <v>85</v>
      </c>
      <c r="B11" s="38">
        <v>42641</v>
      </c>
      <c r="C11" s="38">
        <f>B11/B21*100</f>
        <v>0.25942190789752662</v>
      </c>
      <c r="D11" s="38">
        <v>41256.080000000002</v>
      </c>
      <c r="E11" s="38">
        <f>D11/D21*100</f>
        <v>0.23662389717075955</v>
      </c>
      <c r="F11" s="38">
        <v>40016.662400000001</v>
      </c>
      <c r="G11" s="38">
        <f>F11/F21*100</f>
        <v>0.21947069614832523</v>
      </c>
      <c r="H11" s="38">
        <v>38022.135648000003</v>
      </c>
      <c r="I11" s="38">
        <f>H11/H21*100</f>
        <v>0.19884028086840977</v>
      </c>
      <c r="J11" s="38">
        <v>41652.889039200003</v>
      </c>
      <c r="K11" s="38">
        <f>J11/J21*100</f>
        <v>0.20736273976626651</v>
      </c>
      <c r="L11" s="231">
        <v>800</v>
      </c>
      <c r="N11" s="231">
        <v>500</v>
      </c>
      <c r="P11" s="231">
        <v>400</v>
      </c>
      <c r="R11" s="231">
        <v>400</v>
      </c>
      <c r="T11" s="231">
        <v>500</v>
      </c>
      <c r="X11" s="231"/>
      <c r="Y11" s="231">
        <v>800.84840077505953</v>
      </c>
      <c r="Z11" s="231">
        <v>511.10761788884059</v>
      </c>
      <c r="AA11" s="231">
        <v>411.94649667040648</v>
      </c>
      <c r="AB11" s="231">
        <v>409.0144577463189</v>
      </c>
      <c r="AC11">
        <v>466.77352721386592</v>
      </c>
    </row>
    <row r="12" spans="1:29" x14ac:dyDescent="0.2">
      <c r="A12" t="s">
        <v>86</v>
      </c>
      <c r="B12" s="38">
        <v>529609</v>
      </c>
      <c r="C12" s="38">
        <f>B12/B21*100</f>
        <v>3.2220674285242175</v>
      </c>
      <c r="D12" s="38">
        <v>543317.50400000007</v>
      </c>
      <c r="E12" s="38">
        <f>D12/D21*100</f>
        <v>3.1161929392605829</v>
      </c>
      <c r="F12" s="38">
        <v>557903.26405999996</v>
      </c>
      <c r="G12" s="38">
        <f>F12/F21*100</f>
        <v>3.0598108488595765</v>
      </c>
      <c r="H12" s="38">
        <v>571339.31605834002</v>
      </c>
      <c r="I12" s="38">
        <f>H12/H21*100</f>
        <v>2.9878718841028906</v>
      </c>
      <c r="J12" s="38">
        <v>598643.52909542958</v>
      </c>
      <c r="K12" s="38">
        <f>J12/J21*100</f>
        <v>2.9802581573573161</v>
      </c>
      <c r="L12" s="231">
        <v>10000</v>
      </c>
      <c r="N12" s="231">
        <v>6800</v>
      </c>
      <c r="P12" s="231">
        <v>5700</v>
      </c>
      <c r="R12" s="231">
        <v>6200</v>
      </c>
      <c r="T12" s="231">
        <v>6700</v>
      </c>
      <c r="X12" s="231"/>
      <c r="Y12" s="231">
        <v>9946.6832552256856</v>
      </c>
      <c r="Z12" s="231">
        <v>6730.9767488028583</v>
      </c>
      <c r="AA12" s="231">
        <v>5743.2649633094252</v>
      </c>
      <c r="AB12" s="231">
        <v>6146.052465599646</v>
      </c>
      <c r="AC12">
        <v>6708.5611122113187</v>
      </c>
    </row>
    <row r="13" spans="1:29" x14ac:dyDescent="0.2">
      <c r="A13" t="s">
        <v>87</v>
      </c>
      <c r="B13" s="38">
        <v>119663</v>
      </c>
      <c r="C13" s="38">
        <f>B13/B21*100</f>
        <v>0.72801303357664526</v>
      </c>
      <c r="D13" s="38">
        <v>117345.20000000001</v>
      </c>
      <c r="E13" s="38">
        <f>D13/D21*100</f>
        <v>0.6730324000312734</v>
      </c>
      <c r="F13" s="38">
        <v>117705.783104</v>
      </c>
      <c r="G13" s="38">
        <f>F13/F21*100</f>
        <v>0.64555534142994042</v>
      </c>
      <c r="H13" s="38">
        <v>122471.266600392</v>
      </c>
      <c r="I13" s="38">
        <f>H13/H21*100</f>
        <v>0.64047483483250334</v>
      </c>
      <c r="J13" s="38">
        <v>127731.84849928215</v>
      </c>
      <c r="K13" s="38">
        <f>J13/J21*100</f>
        <v>0.63589409213113102</v>
      </c>
      <c r="L13" s="231">
        <v>2260</v>
      </c>
      <c r="N13" s="231">
        <v>1500</v>
      </c>
      <c r="P13" s="231">
        <v>1200</v>
      </c>
      <c r="R13" s="231">
        <v>1300</v>
      </c>
      <c r="T13" s="231">
        <v>1400</v>
      </c>
      <c r="X13" s="231"/>
      <c r="Y13" s="231">
        <v>2247.4126353027827</v>
      </c>
      <c r="Z13" s="231">
        <v>1453.7499840675507</v>
      </c>
      <c r="AA13" s="231">
        <v>1211.7073758639981</v>
      </c>
      <c r="AB13" s="231">
        <v>1317.4567352504594</v>
      </c>
      <c r="AC13">
        <v>1431.3976013871759</v>
      </c>
    </row>
    <row r="14" spans="1:29" x14ac:dyDescent="0.2">
      <c r="A14" t="s">
        <v>88</v>
      </c>
      <c r="B14" s="38">
        <v>345898</v>
      </c>
      <c r="C14" s="38">
        <f>B14/B21*100</f>
        <v>2.1043952791430467</v>
      </c>
      <c r="D14" s="38">
        <v>360573.41480000003</v>
      </c>
      <c r="E14" s="38">
        <f>D14/D21*100</f>
        <v>2.0680657645162808</v>
      </c>
      <c r="F14" s="38">
        <v>374930.70990691998</v>
      </c>
      <c r="G14" s="38">
        <f>F14/F21*100</f>
        <v>2.0563010250114591</v>
      </c>
      <c r="H14" s="38">
        <v>390577.1493772</v>
      </c>
      <c r="I14" s="38">
        <f>H14/H21*100</f>
        <v>2.0425593870351255</v>
      </c>
      <c r="J14" s="38">
        <v>413400.633231004</v>
      </c>
      <c r="K14" s="38">
        <f>J14/J21*100</f>
        <v>2.0580538326456717</v>
      </c>
      <c r="L14" s="231">
        <v>6500</v>
      </c>
      <c r="N14" s="231">
        <v>4500</v>
      </c>
      <c r="P14" s="231">
        <v>3800</v>
      </c>
      <c r="R14" s="231">
        <v>4200</v>
      </c>
      <c r="T14" s="231">
        <v>4700</v>
      </c>
      <c r="X14" s="231"/>
      <c r="Y14" s="231">
        <v>6496.3734464785421</v>
      </c>
      <c r="Z14" s="231">
        <v>4467.0220513551667</v>
      </c>
      <c r="AA14" s="231">
        <v>3859.6770239465086</v>
      </c>
      <c r="AB14" s="231">
        <v>4201.544659131253</v>
      </c>
      <c r="AC14">
        <v>4632.6791772854067</v>
      </c>
    </row>
    <row r="15" spans="1:29" x14ac:dyDescent="0.2">
      <c r="A15" t="s">
        <v>89</v>
      </c>
      <c r="B15" s="38">
        <v>140831</v>
      </c>
      <c r="C15" s="38">
        <f>B15/B21*100</f>
        <v>0.85679619875510815</v>
      </c>
      <c r="D15" s="38">
        <v>157364.5594</v>
      </c>
      <c r="E15" s="38">
        <f>D15/D21*100</f>
        <v>0.90256309668265822</v>
      </c>
      <c r="F15" s="38">
        <v>171550</v>
      </c>
      <c r="G15" s="38">
        <f>F15/F21*100</f>
        <v>0.94086302220559981</v>
      </c>
      <c r="H15" s="38">
        <v>187500</v>
      </c>
      <c r="I15" s="38">
        <f>H15/H21*100</f>
        <v>0.98054862062404746</v>
      </c>
      <c r="J15" s="38">
        <v>204940</v>
      </c>
      <c r="K15" s="38">
        <f>J15/J21*100</f>
        <v>1.0202634407352711</v>
      </c>
      <c r="L15" s="231">
        <v>2600</v>
      </c>
      <c r="N15" s="231">
        <v>1900</v>
      </c>
      <c r="P15" s="231">
        <v>1800</v>
      </c>
      <c r="R15" s="231">
        <v>2000</v>
      </c>
      <c r="T15" s="231">
        <v>2300</v>
      </c>
      <c r="X15" s="231"/>
      <c r="Y15" s="231">
        <v>2644.9727053669567</v>
      </c>
      <c r="Z15" s="231">
        <v>1949.5362888345417</v>
      </c>
      <c r="AA15" s="231">
        <v>1765.9998926799108</v>
      </c>
      <c r="AB15" s="231">
        <v>2016.9885126236657</v>
      </c>
      <c r="AC15">
        <v>2296.6130050950951</v>
      </c>
    </row>
    <row r="16" spans="1:29" x14ac:dyDescent="0.2">
      <c r="A16" t="s">
        <v>90</v>
      </c>
      <c r="B16" s="38">
        <v>0</v>
      </c>
      <c r="C16" s="38">
        <f>B16/B21*100</f>
        <v>0</v>
      </c>
      <c r="D16" s="38">
        <v>0</v>
      </c>
      <c r="E16" s="38">
        <f>D16/D21*100</f>
        <v>0</v>
      </c>
      <c r="F16" s="38">
        <v>0</v>
      </c>
      <c r="G16" s="38">
        <f>F16/F21*100</f>
        <v>0</v>
      </c>
      <c r="H16" s="38">
        <v>0</v>
      </c>
      <c r="I16" s="38">
        <f>H16/H21*100</f>
        <v>0</v>
      </c>
      <c r="J16" s="38">
        <v>0</v>
      </c>
      <c r="K16" s="38">
        <f>J16/J21*100</f>
        <v>0</v>
      </c>
      <c r="L16" s="231">
        <f>C16*$L$24/100</f>
        <v>0</v>
      </c>
      <c r="N16" s="231">
        <f>E16*$N$24/100</f>
        <v>0</v>
      </c>
      <c r="P16" s="231">
        <f>G16*$P$24/100</f>
        <v>0</v>
      </c>
      <c r="R16" s="231">
        <f>I16*$R$24/100</f>
        <v>0</v>
      </c>
      <c r="T16" s="231">
        <f>K16*$T$24/100</f>
        <v>0</v>
      </c>
      <c r="X16" s="231"/>
      <c r="Y16" s="231">
        <v>0</v>
      </c>
      <c r="Z16" s="231">
        <v>0</v>
      </c>
      <c r="AA16" s="231">
        <v>0</v>
      </c>
      <c r="AB16" s="231">
        <v>0</v>
      </c>
      <c r="AC16">
        <v>0</v>
      </c>
    </row>
    <row r="17" spans="1:29" x14ac:dyDescent="0.2">
      <c r="A17" t="s">
        <v>91</v>
      </c>
      <c r="B17" s="38">
        <v>2689139</v>
      </c>
      <c r="C17" s="38">
        <f>B17/B21*100</f>
        <v>16.360347317878258</v>
      </c>
      <c r="D17" s="38">
        <v>2964228.8650000002</v>
      </c>
      <c r="E17" s="38">
        <f>D17/D21*100</f>
        <v>17.001309531646179</v>
      </c>
      <c r="F17" s="38">
        <v>3132147.3538550003</v>
      </c>
      <c r="G17" s="38">
        <f>F17/F21*100</f>
        <v>17.178208250313538</v>
      </c>
      <c r="H17" s="38">
        <v>3207447.261120975</v>
      </c>
      <c r="I17" s="38">
        <f>H17/H21*100</f>
        <v>16.773642600621606</v>
      </c>
      <c r="J17" s="38">
        <v>3303549.2874994082</v>
      </c>
      <c r="K17" s="38">
        <f>J17/J21*100</f>
        <v>16.44623091003562</v>
      </c>
      <c r="L17" s="231">
        <v>50500</v>
      </c>
      <c r="N17" s="231">
        <v>36700</v>
      </c>
      <c r="P17" s="231">
        <v>32300</v>
      </c>
      <c r="R17" s="231">
        <v>34500</v>
      </c>
      <c r="T17" s="231">
        <v>37000</v>
      </c>
      <c r="X17" s="231"/>
      <c r="Y17" s="231">
        <v>50505.210187656077</v>
      </c>
      <c r="Z17" s="231">
        <v>36722.828588355747</v>
      </c>
      <c r="AA17" s="231">
        <v>32243.496885838515</v>
      </c>
      <c r="AB17" s="231">
        <v>34503.382829478644</v>
      </c>
      <c r="AC17">
        <v>37020.465778490179</v>
      </c>
    </row>
    <row r="18" spans="1:29" x14ac:dyDescent="0.2">
      <c r="A18" t="s">
        <v>92</v>
      </c>
      <c r="B18" s="38">
        <v>2384</v>
      </c>
      <c r="C18" s="38">
        <f>B18/B21*100</f>
        <v>1.4503924120628115E-2</v>
      </c>
      <c r="D18" s="38">
        <v>2479.36</v>
      </c>
      <c r="E18" s="38">
        <f>D18/D21*100</f>
        <v>1.4220348265983932E-2</v>
      </c>
      <c r="F18" s="38">
        <v>2590.9312</v>
      </c>
      <c r="G18" s="38">
        <f>F18/F21*100</f>
        <v>1.4209917570147371E-2</v>
      </c>
      <c r="H18" s="38">
        <v>2707.5231039999999</v>
      </c>
      <c r="I18" s="38">
        <f>H18/H21*100</f>
        <v>1.4159242906319676E-2</v>
      </c>
      <c r="J18" s="38">
        <v>2842.8992592</v>
      </c>
      <c r="K18" s="38">
        <f>J18/J21*100</f>
        <v>1.4152952961135674E-2</v>
      </c>
      <c r="L18" s="231">
        <v>0</v>
      </c>
      <c r="N18" s="231">
        <v>0</v>
      </c>
      <c r="P18" s="231">
        <v>0</v>
      </c>
      <c r="R18" s="231">
        <v>0</v>
      </c>
      <c r="T18" s="231">
        <v>0</v>
      </c>
      <c r="X18" s="231"/>
      <c r="Y18" s="231">
        <v>44.774338956585026</v>
      </c>
      <c r="Z18" s="231">
        <v>30.715952254525291</v>
      </c>
      <c r="AA18" s="231">
        <v>26.672015279166615</v>
      </c>
      <c r="AB18" s="231">
        <v>29.125562658299572</v>
      </c>
      <c r="AC18">
        <v>31.858297115516404</v>
      </c>
    </row>
    <row r="19" spans="1:29" x14ac:dyDescent="0.2">
      <c r="A19" t="s">
        <v>93</v>
      </c>
      <c r="B19" s="38">
        <v>0</v>
      </c>
      <c r="C19" s="38">
        <f>B19/B21*100</f>
        <v>0</v>
      </c>
      <c r="D19" s="38">
        <v>0</v>
      </c>
      <c r="E19" s="38">
        <f>D19/D21*100</f>
        <v>0</v>
      </c>
      <c r="F19" s="38">
        <v>0</v>
      </c>
      <c r="G19" s="38">
        <f>F19/F21*100</f>
        <v>0</v>
      </c>
      <c r="H19" s="38">
        <v>0</v>
      </c>
      <c r="I19" s="38">
        <f>H19/H21*100</f>
        <v>0</v>
      </c>
      <c r="J19" s="38">
        <v>0</v>
      </c>
      <c r="K19" s="38">
        <f>J19/J21*100</f>
        <v>0</v>
      </c>
      <c r="L19" s="231">
        <f>C19*$L$24/100</f>
        <v>0</v>
      </c>
      <c r="N19" s="231">
        <f>E19*$N$24/100</f>
        <v>0</v>
      </c>
      <c r="P19" s="231">
        <f>G19*$P$24/100</f>
        <v>0</v>
      </c>
      <c r="R19" s="231">
        <f>I19*$R$24/100</f>
        <v>0</v>
      </c>
      <c r="T19" s="231">
        <f>K19*$T$24/100</f>
        <v>0</v>
      </c>
      <c r="X19" s="231"/>
      <c r="Y19" s="231">
        <v>0</v>
      </c>
      <c r="Z19" s="231">
        <v>0</v>
      </c>
      <c r="AA19" s="231">
        <v>0</v>
      </c>
      <c r="AB19" s="231">
        <v>0</v>
      </c>
      <c r="AC19">
        <v>0</v>
      </c>
    </row>
    <row r="20" spans="1:29" x14ac:dyDescent="0.2">
      <c r="A20" t="s">
        <v>94</v>
      </c>
      <c r="B20" s="38">
        <v>0</v>
      </c>
      <c r="C20" s="38">
        <f>B20/B21*100</f>
        <v>0</v>
      </c>
      <c r="D20" s="38">
        <v>0</v>
      </c>
      <c r="E20" s="38">
        <f>D20/D21*100</f>
        <v>0</v>
      </c>
      <c r="F20" s="38">
        <v>0</v>
      </c>
      <c r="G20" s="38">
        <f>F20/F21*100</f>
        <v>0</v>
      </c>
      <c r="H20" s="38">
        <v>0</v>
      </c>
      <c r="I20" s="38">
        <f>H20/H21*100</f>
        <v>0</v>
      </c>
      <c r="J20" s="38">
        <v>0</v>
      </c>
      <c r="K20" s="38">
        <f>J20/J21*100</f>
        <v>0</v>
      </c>
      <c r="L20" s="231">
        <f>C20*$L$24/100</f>
        <v>0</v>
      </c>
      <c r="N20" s="231">
        <f>E20*$N$24/100</f>
        <v>0</v>
      </c>
      <c r="P20" s="231">
        <f>G20*$P$24/100</f>
        <v>0</v>
      </c>
      <c r="R20" s="231">
        <f>I20*$R$24/100</f>
        <v>0</v>
      </c>
      <c r="T20" s="231">
        <f>K20*$T$24/100</f>
        <v>0</v>
      </c>
      <c r="X20" s="231"/>
      <c r="Y20" s="231">
        <v>0</v>
      </c>
      <c r="Z20" s="231">
        <v>0</v>
      </c>
      <c r="AA20" s="231">
        <v>0</v>
      </c>
      <c r="AB20" s="231">
        <v>0</v>
      </c>
      <c r="AC20">
        <v>0</v>
      </c>
    </row>
    <row r="21" spans="1:29" x14ac:dyDescent="0.2">
      <c r="B21" s="38">
        <f>SUM(B3:B20)</f>
        <v>16436931</v>
      </c>
      <c r="C21" s="38">
        <f t="shared" ref="C21:J21" si="0">SUM(C3:C20)</f>
        <v>100.00000000000001</v>
      </c>
      <c r="D21" s="38">
        <f t="shared" si="0"/>
        <v>17435297.319199998</v>
      </c>
      <c r="E21" s="38">
        <f t="shared" si="0"/>
        <v>100</v>
      </c>
      <c r="F21" s="38">
        <f t="shared" si="0"/>
        <v>18233259.884934925</v>
      </c>
      <c r="G21" s="38">
        <f t="shared" si="0"/>
        <v>99.999999999999957</v>
      </c>
      <c r="H21" s="38">
        <f t="shared" si="0"/>
        <v>19121948.270211216</v>
      </c>
      <c r="I21" s="38">
        <f t="shared" si="0"/>
        <v>99.999999999999972</v>
      </c>
      <c r="J21" s="38">
        <f t="shared" si="0"/>
        <v>20086968.896220207</v>
      </c>
      <c r="K21" s="38">
        <f>SUM(K3:K20)</f>
        <v>100</v>
      </c>
      <c r="L21" s="231">
        <f t="shared" ref="L21:T21" si="1">SUM(L3:L20)</f>
        <v>308705</v>
      </c>
      <c r="N21" s="231">
        <f t="shared" si="1"/>
        <v>216000</v>
      </c>
      <c r="P21" s="231">
        <f t="shared" si="1"/>
        <v>187700</v>
      </c>
      <c r="R21" s="231">
        <f>SUM(R3:R20)</f>
        <v>205700</v>
      </c>
      <c r="T21" s="231">
        <f t="shared" si="1"/>
        <v>225100</v>
      </c>
      <c r="X21" s="231"/>
      <c r="Y21" s="231">
        <v>308704.99999999994</v>
      </c>
      <c r="Z21" s="231">
        <v>216000</v>
      </c>
      <c r="AA21" s="231">
        <v>187699.99999999991</v>
      </c>
      <c r="AB21" s="231">
        <v>205700</v>
      </c>
      <c r="AC21">
        <v>225100</v>
      </c>
    </row>
    <row r="22" spans="1:29" x14ac:dyDescent="0.2">
      <c r="X22" s="231"/>
      <c r="Y22" s="231"/>
      <c r="Z22" s="231"/>
      <c r="AA22" s="231"/>
      <c r="AB22" s="231"/>
    </row>
    <row r="23" spans="1:29" x14ac:dyDescent="0.2">
      <c r="X23" s="231"/>
      <c r="Y23" s="231"/>
      <c r="Z23" s="231"/>
      <c r="AA23" s="231"/>
      <c r="AB23" s="231"/>
    </row>
    <row r="24" spans="1:29" x14ac:dyDescent="0.2">
      <c r="B24" s="38">
        <v>16436935</v>
      </c>
      <c r="D24" s="38">
        <v>17435303.737199999</v>
      </c>
      <c r="F24" s="38">
        <v>18233266.729283925</v>
      </c>
      <c r="H24" s="38">
        <v>19121955.856586557</v>
      </c>
      <c r="J24" s="38">
        <v>20086978.652026534</v>
      </c>
      <c r="L24" s="231">
        <v>308705</v>
      </c>
      <c r="N24" s="231">
        <v>216000</v>
      </c>
      <c r="P24" s="231">
        <v>187700</v>
      </c>
      <c r="R24" s="231">
        <v>205700</v>
      </c>
      <c r="T24" s="231">
        <v>225100</v>
      </c>
      <c r="X24" s="231"/>
      <c r="Y24" s="231"/>
      <c r="Z24" s="231"/>
      <c r="AA24" s="231"/>
      <c r="AB24" s="23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19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customWidth="1"/>
    <col min="5" max="5" width="10.28515625" customWidth="1"/>
    <col min="6" max="6" width="9.85546875" customWidth="1"/>
    <col min="7" max="7" width="11.85546875" customWidth="1"/>
    <col min="8" max="13" width="8.85546875" style="38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3" ht="15.75" x14ac:dyDescent="0.25">
      <c r="A1" s="266" t="s">
        <v>7</v>
      </c>
      <c r="B1" s="266"/>
      <c r="C1" s="266"/>
      <c r="D1" s="266"/>
      <c r="E1" s="266"/>
      <c r="F1" s="266"/>
      <c r="G1" s="34"/>
    </row>
    <row r="2" spans="1:13" ht="15.75" thickBot="1" x14ac:dyDescent="0.3">
      <c r="A2" s="114" t="s">
        <v>56</v>
      </c>
      <c r="B2" s="34"/>
      <c r="C2" s="34"/>
      <c r="D2" s="34"/>
      <c r="E2" s="34"/>
      <c r="F2" s="34"/>
      <c r="G2" s="34"/>
    </row>
    <row r="3" spans="1:13" ht="15" thickBot="1" x14ac:dyDescent="0.25">
      <c r="A3" s="267" t="s">
        <v>8</v>
      </c>
      <c r="B3" s="269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3" ht="15" thickBot="1" x14ac:dyDescent="0.25">
      <c r="A4" s="268"/>
      <c r="B4" s="270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3" s="43" customFormat="1" ht="42.2" customHeight="1" x14ac:dyDescent="0.2">
      <c r="A5" s="115" t="s">
        <v>41</v>
      </c>
      <c r="B5" s="116" t="s">
        <v>0</v>
      </c>
      <c r="C5" s="101">
        <v>8</v>
      </c>
      <c r="D5" s="101">
        <v>8</v>
      </c>
      <c r="E5" s="101">
        <v>8</v>
      </c>
      <c r="F5" s="101">
        <v>8</v>
      </c>
      <c r="G5" s="101">
        <v>8</v>
      </c>
      <c r="H5" s="53"/>
      <c r="I5" s="53"/>
      <c r="J5" s="53"/>
      <c r="K5" s="53"/>
      <c r="L5" s="53"/>
      <c r="M5" s="53"/>
    </row>
    <row r="6" spans="1:13" s="43" customFormat="1" ht="27.75" customHeight="1" x14ac:dyDescent="0.2">
      <c r="A6" s="115" t="s">
        <v>16</v>
      </c>
      <c r="B6" s="117" t="s">
        <v>17</v>
      </c>
      <c r="C6" s="96">
        <v>49</v>
      </c>
      <c r="D6" s="96">
        <v>50</v>
      </c>
      <c r="E6" s="96">
        <v>55</v>
      </c>
      <c r="F6" s="96">
        <v>55</v>
      </c>
      <c r="G6" s="96">
        <v>55</v>
      </c>
      <c r="H6" s="53"/>
      <c r="I6" s="53"/>
      <c r="J6" s="53"/>
      <c r="K6" s="53"/>
      <c r="L6" s="53"/>
      <c r="M6" s="53"/>
    </row>
    <row r="7" spans="1:13" s="43" customFormat="1" ht="22.7" customHeight="1" x14ac:dyDescent="0.2">
      <c r="A7" s="115" t="s">
        <v>18</v>
      </c>
      <c r="B7" s="117" t="s">
        <v>3</v>
      </c>
      <c r="C7" s="97">
        <f>C10+C11+C17+C21</f>
        <v>655481</v>
      </c>
      <c r="D7" s="97">
        <f t="shared" ref="D7:G7" si="0">D10+D11+D17+D21</f>
        <v>687432.16</v>
      </c>
      <c r="E7" s="97">
        <f t="shared" si="0"/>
        <v>710532.8807199999</v>
      </c>
      <c r="F7" s="97">
        <f t="shared" si="0"/>
        <v>739712.04819440003</v>
      </c>
      <c r="G7" s="97">
        <f t="shared" si="0"/>
        <v>758012.92254364793</v>
      </c>
      <c r="H7" s="53"/>
      <c r="I7" s="53"/>
      <c r="J7" s="53"/>
      <c r="K7" s="53"/>
      <c r="L7" s="53"/>
      <c r="M7" s="53"/>
    </row>
    <row r="8" spans="1:13" s="43" customFormat="1" ht="15.75" customHeight="1" x14ac:dyDescent="0.2">
      <c r="A8" s="118" t="s">
        <v>23</v>
      </c>
      <c r="B8" s="117" t="s">
        <v>1</v>
      </c>
      <c r="C8" s="98"/>
      <c r="D8" s="98"/>
      <c r="E8" s="98"/>
      <c r="F8" s="98"/>
      <c r="G8" s="97"/>
      <c r="H8" s="53"/>
      <c r="I8" s="53"/>
      <c r="J8" s="53"/>
      <c r="K8" s="53"/>
      <c r="L8" s="53"/>
      <c r="M8" s="53"/>
    </row>
    <row r="9" spans="1:13" s="43" customFormat="1" ht="15" x14ac:dyDescent="0.2">
      <c r="A9" s="119" t="s">
        <v>13</v>
      </c>
      <c r="B9" s="117"/>
      <c r="C9" s="98"/>
      <c r="D9" s="98"/>
      <c r="E9" s="98"/>
      <c r="F9" s="98"/>
      <c r="G9" s="97"/>
      <c r="H9" s="53"/>
      <c r="I9" s="53"/>
      <c r="J9" s="53"/>
      <c r="K9" s="53"/>
      <c r="L9" s="53"/>
      <c r="M9" s="53"/>
    </row>
    <row r="10" spans="1:13" s="43" customFormat="1" ht="16.5" customHeight="1" x14ac:dyDescent="0.2">
      <c r="A10" s="119" t="s">
        <v>30</v>
      </c>
      <c r="B10" s="117" t="s">
        <v>3</v>
      </c>
      <c r="C10" s="94"/>
      <c r="D10" s="94"/>
      <c r="E10" s="94"/>
      <c r="F10" s="94"/>
      <c r="G10" s="94"/>
      <c r="H10" s="53"/>
      <c r="I10" s="53"/>
      <c r="J10" s="53"/>
      <c r="K10" s="53"/>
      <c r="L10" s="53"/>
      <c r="M10" s="53"/>
    </row>
    <row r="11" spans="1:13" s="43" customFormat="1" ht="15.75" customHeight="1" x14ac:dyDescent="0.2">
      <c r="A11" s="119" t="s">
        <v>31</v>
      </c>
      <c r="B11" s="117" t="s">
        <v>3</v>
      </c>
      <c r="C11" s="97">
        <f>C13+C14</f>
        <v>600541</v>
      </c>
      <c r="D11" s="97">
        <f t="shared" ref="D11:G11" si="1">D13+D14</f>
        <v>631500</v>
      </c>
      <c r="E11" s="97">
        <f t="shared" si="1"/>
        <v>652000</v>
      </c>
      <c r="F11" s="97">
        <f t="shared" si="1"/>
        <v>680000</v>
      </c>
      <c r="G11" s="97">
        <f t="shared" si="1"/>
        <v>695640</v>
      </c>
      <c r="H11" s="53"/>
      <c r="I11" s="53"/>
      <c r="J11" s="53"/>
      <c r="K11" s="53"/>
      <c r="L11" s="53"/>
      <c r="M11" s="53"/>
    </row>
    <row r="12" spans="1:13" s="43" customFormat="1" ht="15" x14ac:dyDescent="0.2">
      <c r="A12" s="119" t="s">
        <v>4</v>
      </c>
      <c r="B12" s="117"/>
      <c r="C12" s="98"/>
      <c r="D12" s="98"/>
      <c r="E12" s="98"/>
      <c r="F12" s="98"/>
      <c r="G12" s="97"/>
      <c r="H12" s="53"/>
      <c r="I12" s="53"/>
      <c r="J12" s="53"/>
      <c r="K12" s="53"/>
      <c r="L12" s="53"/>
      <c r="M12" s="53"/>
    </row>
    <row r="13" spans="1:13" s="43" customFormat="1" ht="15" customHeight="1" x14ac:dyDescent="0.2">
      <c r="A13" s="119" t="s">
        <v>32</v>
      </c>
      <c r="B13" s="117" t="s">
        <v>3</v>
      </c>
      <c r="C13" s="95"/>
      <c r="D13" s="95"/>
      <c r="E13" s="95"/>
      <c r="F13" s="95"/>
      <c r="G13" s="95"/>
      <c r="H13" s="53"/>
      <c r="I13" s="53"/>
      <c r="J13" s="53"/>
      <c r="K13" s="53"/>
      <c r="L13" s="53"/>
      <c r="M13" s="53"/>
    </row>
    <row r="14" spans="1:13" s="43" customFormat="1" ht="15.75" customHeight="1" x14ac:dyDescent="0.2">
      <c r="A14" s="119" t="s">
        <v>33</v>
      </c>
      <c r="B14" s="117" t="s">
        <v>3</v>
      </c>
      <c r="C14" s="94">
        <v>600541</v>
      </c>
      <c r="D14" s="94">
        <v>631500</v>
      </c>
      <c r="E14" s="94">
        <v>652000</v>
      </c>
      <c r="F14" s="94">
        <v>680000</v>
      </c>
      <c r="G14" s="94">
        <v>695640</v>
      </c>
      <c r="H14" s="53"/>
      <c r="I14" s="53"/>
      <c r="J14" s="53"/>
      <c r="K14" s="53"/>
      <c r="L14" s="53"/>
      <c r="M14" s="53"/>
    </row>
    <row r="15" spans="1:13" s="43" customFormat="1" ht="28.9" customHeight="1" x14ac:dyDescent="0.2">
      <c r="A15" s="119" t="s">
        <v>34</v>
      </c>
      <c r="B15" s="117" t="s">
        <v>3</v>
      </c>
      <c r="C15" s="95"/>
      <c r="D15" s="95"/>
      <c r="E15" s="95"/>
      <c r="F15" s="95"/>
      <c r="G15" s="95"/>
      <c r="H15" s="53"/>
      <c r="I15" s="53"/>
      <c r="J15" s="53"/>
      <c r="K15" s="53"/>
      <c r="L15" s="53"/>
      <c r="M15" s="53"/>
    </row>
    <row r="16" spans="1:13" s="43" customFormat="1" ht="30.2" customHeight="1" x14ac:dyDescent="0.2">
      <c r="A16" s="119" t="s">
        <v>35</v>
      </c>
      <c r="B16" s="117" t="s">
        <v>3</v>
      </c>
      <c r="C16" s="98"/>
      <c r="D16" s="98"/>
      <c r="E16" s="98"/>
      <c r="F16" s="98"/>
      <c r="G16" s="97"/>
      <c r="H16" s="53"/>
      <c r="I16" s="53"/>
      <c r="J16" s="53"/>
      <c r="K16" s="53"/>
      <c r="L16" s="53"/>
      <c r="M16" s="53"/>
    </row>
    <row r="17" spans="1:13" s="43" customFormat="1" ht="13.7" customHeight="1" x14ac:dyDescent="0.2">
      <c r="A17" s="119" t="s">
        <v>14</v>
      </c>
      <c r="B17" s="117" t="s">
        <v>3</v>
      </c>
      <c r="C17" s="94">
        <v>53320</v>
      </c>
      <c r="D17" s="94">
        <v>54279.76</v>
      </c>
      <c r="E17" s="94">
        <v>56830.908719999999</v>
      </c>
      <c r="F17" s="94">
        <v>57967.526894399998</v>
      </c>
      <c r="G17" s="94">
        <v>60576.065604647993</v>
      </c>
      <c r="H17" s="53"/>
      <c r="I17" s="53"/>
      <c r="J17" s="53"/>
      <c r="K17" s="53"/>
      <c r="L17" s="53"/>
      <c r="M17" s="53"/>
    </row>
    <row r="18" spans="1:13" s="43" customFormat="1" ht="17.45" customHeight="1" x14ac:dyDescent="0.2">
      <c r="A18" s="119" t="s">
        <v>36</v>
      </c>
      <c r="B18" s="117" t="s">
        <v>3</v>
      </c>
      <c r="C18" s="98"/>
      <c r="D18" s="98"/>
      <c r="E18" s="98"/>
      <c r="F18" s="98"/>
      <c r="G18" s="97"/>
      <c r="H18" s="53"/>
      <c r="I18" s="53"/>
      <c r="J18" s="53"/>
      <c r="K18" s="53"/>
      <c r="L18" s="53"/>
      <c r="M18" s="53"/>
    </row>
    <row r="19" spans="1:13" s="43" customFormat="1" ht="13.7" customHeight="1" x14ac:dyDescent="0.2">
      <c r="A19" s="119" t="s">
        <v>37</v>
      </c>
      <c r="B19" s="117" t="s">
        <v>3</v>
      </c>
      <c r="C19" s="98"/>
      <c r="D19" s="98"/>
      <c r="E19" s="98"/>
      <c r="F19" s="98"/>
      <c r="G19" s="97"/>
      <c r="H19" s="53"/>
      <c r="I19" s="53"/>
      <c r="J19" s="53"/>
      <c r="K19" s="53"/>
      <c r="L19" s="53"/>
      <c r="M19" s="53"/>
    </row>
    <row r="20" spans="1:13" s="43" customFormat="1" ht="18.75" customHeight="1" x14ac:dyDescent="0.2">
      <c r="A20" s="119" t="s">
        <v>38</v>
      </c>
      <c r="B20" s="117" t="s">
        <v>3</v>
      </c>
      <c r="C20" s="98"/>
      <c r="D20" s="98"/>
      <c r="E20" s="98"/>
      <c r="F20" s="98"/>
      <c r="G20" s="97"/>
      <c r="H20" s="53"/>
      <c r="I20" s="53"/>
      <c r="J20" s="53"/>
      <c r="K20" s="53"/>
      <c r="L20" s="53"/>
      <c r="M20" s="53"/>
    </row>
    <row r="21" spans="1:13" s="43" customFormat="1" ht="12.75" customHeight="1" x14ac:dyDescent="0.2">
      <c r="A21" s="119" t="s">
        <v>15</v>
      </c>
      <c r="B21" s="117" t="s">
        <v>3</v>
      </c>
      <c r="C21" s="95">
        <v>1620</v>
      </c>
      <c r="D21" s="95">
        <v>1652.4</v>
      </c>
      <c r="E21" s="95">
        <v>1701.9720000000002</v>
      </c>
      <c r="F21" s="95">
        <v>1744.5213000000001</v>
      </c>
      <c r="G21" s="95">
        <v>1796.8569390000002</v>
      </c>
      <c r="H21" s="53"/>
      <c r="I21" s="53"/>
      <c r="J21" s="53"/>
      <c r="K21" s="53"/>
      <c r="L21" s="53"/>
      <c r="M21" s="53"/>
    </row>
    <row r="22" spans="1:13" s="43" customFormat="1" ht="21.2" customHeight="1" x14ac:dyDescent="0.2">
      <c r="A22" s="115" t="s">
        <v>19</v>
      </c>
      <c r="B22" s="117" t="s">
        <v>3</v>
      </c>
      <c r="C22" s="97">
        <f>C28+C26</f>
        <v>0</v>
      </c>
      <c r="D22" s="97">
        <f t="shared" ref="D22:G22" si="2">D28+D26</f>
        <v>0</v>
      </c>
      <c r="E22" s="97">
        <f t="shared" si="2"/>
        <v>0</v>
      </c>
      <c r="F22" s="97">
        <f t="shared" si="2"/>
        <v>0</v>
      </c>
      <c r="G22" s="97">
        <f t="shared" si="2"/>
        <v>0</v>
      </c>
      <c r="H22" s="53"/>
      <c r="I22" s="53"/>
      <c r="J22" s="53"/>
      <c r="K22" s="53"/>
      <c r="L22" s="53"/>
      <c r="M22" s="53"/>
    </row>
    <row r="23" spans="1:13" s="43" customFormat="1" ht="14.25" customHeight="1" x14ac:dyDescent="0.2">
      <c r="A23" s="119" t="s">
        <v>24</v>
      </c>
      <c r="B23" s="117" t="s">
        <v>1</v>
      </c>
      <c r="C23" s="97"/>
      <c r="D23" s="97"/>
      <c r="E23" s="97"/>
      <c r="F23" s="97"/>
      <c r="G23" s="97"/>
      <c r="H23" s="53"/>
      <c r="I23" s="53"/>
      <c r="J23" s="53"/>
      <c r="K23" s="53"/>
      <c r="L23" s="53"/>
      <c r="M23" s="53"/>
    </row>
    <row r="24" spans="1:13" s="43" customFormat="1" ht="18" customHeight="1" x14ac:dyDescent="0.2">
      <c r="A24" s="119" t="s">
        <v>13</v>
      </c>
      <c r="B24" s="117"/>
      <c r="C24" s="97"/>
      <c r="D24" s="97"/>
      <c r="E24" s="97"/>
      <c r="F24" s="97"/>
      <c r="G24" s="97"/>
      <c r="H24" s="53"/>
      <c r="I24" s="53"/>
      <c r="J24" s="53"/>
      <c r="K24" s="53"/>
      <c r="L24" s="53"/>
      <c r="M24" s="53"/>
    </row>
    <row r="25" spans="1:13" s="43" customFormat="1" ht="18" customHeight="1" x14ac:dyDescent="0.2">
      <c r="A25" s="119" t="s">
        <v>30</v>
      </c>
      <c r="B25" s="117" t="s">
        <v>3</v>
      </c>
      <c r="C25" s="97"/>
      <c r="D25" s="97"/>
      <c r="E25" s="97"/>
      <c r="F25" s="97"/>
      <c r="G25" s="97"/>
      <c r="H25" s="53"/>
      <c r="I25" s="53"/>
      <c r="J25" s="53"/>
      <c r="K25" s="53"/>
      <c r="L25" s="53"/>
      <c r="M25" s="53"/>
    </row>
    <row r="26" spans="1:13" s="43" customFormat="1" ht="18" customHeight="1" x14ac:dyDescent="0.2">
      <c r="A26" s="119" t="s">
        <v>31</v>
      </c>
      <c r="B26" s="117" t="s">
        <v>3</v>
      </c>
      <c r="C26" s="97"/>
      <c r="D26" s="97"/>
      <c r="E26" s="97"/>
      <c r="F26" s="97"/>
      <c r="G26" s="97"/>
      <c r="H26" s="53"/>
      <c r="I26" s="53"/>
      <c r="J26" s="53"/>
      <c r="K26" s="53"/>
      <c r="L26" s="53"/>
      <c r="M26" s="53"/>
    </row>
    <row r="27" spans="1:13" s="43" customFormat="1" ht="13.7" customHeight="1" x14ac:dyDescent="0.2">
      <c r="A27" s="119" t="s">
        <v>14</v>
      </c>
      <c r="B27" s="117" t="s">
        <v>3</v>
      </c>
      <c r="C27" s="97">
        <v>0</v>
      </c>
      <c r="D27" s="97">
        <v>0</v>
      </c>
      <c r="E27" s="97">
        <v>0</v>
      </c>
      <c r="F27" s="97">
        <v>0</v>
      </c>
      <c r="G27" s="97">
        <v>0</v>
      </c>
      <c r="H27" s="53"/>
      <c r="I27" s="53"/>
      <c r="J27" s="53"/>
      <c r="K27" s="53"/>
      <c r="L27" s="53"/>
      <c r="M27" s="53"/>
    </row>
    <row r="28" spans="1:13" s="43" customFormat="1" ht="15.75" customHeight="1" x14ac:dyDescent="0.2">
      <c r="A28" s="119" t="s">
        <v>36</v>
      </c>
      <c r="B28" s="117" t="s">
        <v>3</v>
      </c>
      <c r="C28" s="97">
        <v>0</v>
      </c>
      <c r="D28" s="97">
        <v>0</v>
      </c>
      <c r="E28" s="97">
        <v>0</v>
      </c>
      <c r="F28" s="97">
        <v>0</v>
      </c>
      <c r="G28" s="97">
        <v>0</v>
      </c>
      <c r="H28" s="53"/>
      <c r="I28" s="53"/>
      <c r="J28" s="53"/>
      <c r="K28" s="53"/>
      <c r="L28" s="53"/>
      <c r="M28" s="53"/>
    </row>
    <row r="29" spans="1:13" s="43" customFormat="1" ht="17.45" customHeight="1" x14ac:dyDescent="0.2">
      <c r="A29" s="119" t="s">
        <v>37</v>
      </c>
      <c r="B29" s="117" t="s">
        <v>3</v>
      </c>
      <c r="C29" s="97"/>
      <c r="D29" s="97"/>
      <c r="E29" s="97"/>
      <c r="F29" s="97"/>
      <c r="G29" s="97"/>
      <c r="H29" s="53"/>
      <c r="I29" s="53"/>
      <c r="J29" s="53"/>
      <c r="K29" s="53"/>
      <c r="L29" s="53"/>
      <c r="M29" s="53"/>
    </row>
    <row r="30" spans="1:13" s="43" customFormat="1" ht="17.45" customHeight="1" x14ac:dyDescent="0.2">
      <c r="A30" s="119" t="s">
        <v>38</v>
      </c>
      <c r="B30" s="117" t="s">
        <v>3</v>
      </c>
      <c r="C30" s="97"/>
      <c r="D30" s="97"/>
      <c r="E30" s="97"/>
      <c r="F30" s="97"/>
      <c r="G30" s="97"/>
      <c r="H30" s="53"/>
      <c r="I30" s="53"/>
      <c r="J30" s="53"/>
      <c r="K30" s="53"/>
      <c r="L30" s="53"/>
      <c r="M30" s="53"/>
    </row>
    <row r="31" spans="1:13" s="43" customFormat="1" ht="15" customHeight="1" x14ac:dyDescent="0.2">
      <c r="A31" s="119" t="s">
        <v>15</v>
      </c>
      <c r="B31" s="117" t="s">
        <v>3</v>
      </c>
      <c r="C31" s="97"/>
      <c r="D31" s="97"/>
      <c r="E31" s="97"/>
      <c r="F31" s="97"/>
      <c r="G31" s="97"/>
      <c r="H31" s="53"/>
      <c r="I31" s="53"/>
      <c r="J31" s="53"/>
      <c r="K31" s="53"/>
      <c r="L31" s="53"/>
      <c r="M31" s="53"/>
    </row>
    <row r="32" spans="1:13" s="43" customFormat="1" ht="21.2" customHeight="1" x14ac:dyDescent="0.2">
      <c r="A32" s="115" t="s">
        <v>20</v>
      </c>
      <c r="B32" s="117" t="s">
        <v>3</v>
      </c>
      <c r="C32" s="97">
        <f>C35+C36+C42+C43+C46</f>
        <v>655481</v>
      </c>
      <c r="D32" s="97">
        <f t="shared" ref="D32:G32" si="3">D35+D36+D42+D43+D46</f>
        <v>687432.16</v>
      </c>
      <c r="E32" s="97">
        <f t="shared" si="3"/>
        <v>710532.8807199999</v>
      </c>
      <c r="F32" s="97">
        <f t="shared" si="3"/>
        <v>739712.04819440003</v>
      </c>
      <c r="G32" s="97">
        <f t="shared" si="3"/>
        <v>758012.92254364793</v>
      </c>
      <c r="H32" s="53"/>
      <c r="I32" s="53"/>
      <c r="J32" s="53"/>
      <c r="K32" s="53"/>
      <c r="L32" s="53"/>
      <c r="M32" s="53"/>
    </row>
    <row r="33" spans="1:13" s="43" customFormat="1" ht="18.75" customHeight="1" x14ac:dyDescent="0.2">
      <c r="A33" s="119" t="s">
        <v>25</v>
      </c>
      <c r="B33" s="117" t="s">
        <v>1</v>
      </c>
      <c r="C33" s="97"/>
      <c r="D33" s="97"/>
      <c r="E33" s="97"/>
      <c r="F33" s="97"/>
      <c r="G33" s="97"/>
      <c r="H33" s="53"/>
      <c r="I33" s="53"/>
      <c r="J33" s="53"/>
      <c r="K33" s="53"/>
      <c r="L33" s="53"/>
      <c r="M33" s="53"/>
    </row>
    <row r="34" spans="1:13" s="43" customFormat="1" ht="16.5" customHeight="1" x14ac:dyDescent="0.2">
      <c r="A34" s="119" t="s">
        <v>13</v>
      </c>
      <c r="B34" s="117"/>
      <c r="C34" s="99"/>
      <c r="D34" s="99"/>
      <c r="E34" s="99"/>
      <c r="F34" s="99"/>
      <c r="G34" s="99"/>
      <c r="H34" s="53"/>
      <c r="I34" s="53"/>
      <c r="J34" s="53"/>
      <c r="K34" s="53"/>
      <c r="L34" s="53"/>
      <c r="M34" s="53"/>
    </row>
    <row r="35" spans="1:13" s="43" customFormat="1" ht="17.45" customHeight="1" x14ac:dyDescent="0.2">
      <c r="A35" s="119" t="s">
        <v>30</v>
      </c>
      <c r="B35" s="117" t="s">
        <v>3</v>
      </c>
      <c r="C35" s="99">
        <f>C10</f>
        <v>0</v>
      </c>
      <c r="D35" s="99">
        <f t="shared" ref="D35:G35" si="4">D10</f>
        <v>0</v>
      </c>
      <c r="E35" s="99">
        <f t="shared" si="4"/>
        <v>0</v>
      </c>
      <c r="F35" s="99">
        <f t="shared" si="4"/>
        <v>0</v>
      </c>
      <c r="G35" s="99">
        <f t="shared" si="4"/>
        <v>0</v>
      </c>
      <c r="H35" s="53"/>
      <c r="I35" s="53"/>
      <c r="J35" s="53"/>
      <c r="K35" s="53"/>
      <c r="L35" s="53"/>
      <c r="M35" s="53"/>
    </row>
    <row r="36" spans="1:13" s="43" customFormat="1" ht="17.45" customHeight="1" x14ac:dyDescent="0.2">
      <c r="A36" s="119" t="s">
        <v>31</v>
      </c>
      <c r="B36" s="117" t="s">
        <v>3</v>
      </c>
      <c r="C36" s="99">
        <f>C38+C39+C40</f>
        <v>600541</v>
      </c>
      <c r="D36" s="99">
        <f t="shared" ref="D36:G36" si="5">D38+D39+D40</f>
        <v>631500</v>
      </c>
      <c r="E36" s="99">
        <f t="shared" si="5"/>
        <v>652000</v>
      </c>
      <c r="F36" s="99">
        <f t="shared" si="5"/>
        <v>680000</v>
      </c>
      <c r="G36" s="99">
        <f t="shared" si="5"/>
        <v>695640</v>
      </c>
      <c r="H36" s="53"/>
      <c r="I36" s="53"/>
      <c r="J36" s="53"/>
      <c r="K36" s="53"/>
      <c r="L36" s="53"/>
      <c r="M36" s="53"/>
    </row>
    <row r="37" spans="1:13" s="43" customFormat="1" x14ac:dyDescent="0.2">
      <c r="A37" s="119" t="s">
        <v>4</v>
      </c>
      <c r="B37" s="117"/>
      <c r="C37" s="99"/>
      <c r="D37" s="99"/>
      <c r="E37" s="99"/>
      <c r="F37" s="99"/>
      <c r="G37" s="99"/>
      <c r="H37" s="53"/>
      <c r="I37" s="53"/>
      <c r="J37" s="53"/>
      <c r="K37" s="53"/>
      <c r="L37" s="53"/>
      <c r="M37" s="53"/>
    </row>
    <row r="38" spans="1:13" s="43" customFormat="1" ht="17.45" customHeight="1" x14ac:dyDescent="0.2">
      <c r="A38" s="119" t="s">
        <v>32</v>
      </c>
      <c r="B38" s="117" t="s">
        <v>3</v>
      </c>
      <c r="C38" s="99">
        <f>C13</f>
        <v>0</v>
      </c>
      <c r="D38" s="99">
        <f t="shared" ref="D38:G40" si="6">D13</f>
        <v>0</v>
      </c>
      <c r="E38" s="99">
        <f t="shared" si="6"/>
        <v>0</v>
      </c>
      <c r="F38" s="99">
        <f t="shared" si="6"/>
        <v>0</v>
      </c>
      <c r="G38" s="99">
        <f t="shared" si="6"/>
        <v>0</v>
      </c>
      <c r="H38" s="53"/>
      <c r="I38" s="53"/>
      <c r="J38" s="53"/>
      <c r="K38" s="53"/>
      <c r="L38" s="53"/>
      <c r="M38" s="53"/>
    </row>
    <row r="39" spans="1:13" s="43" customFormat="1" ht="18" customHeight="1" x14ac:dyDescent="0.2">
      <c r="A39" s="119" t="s">
        <v>33</v>
      </c>
      <c r="B39" s="117" t="s">
        <v>3</v>
      </c>
      <c r="C39" s="99">
        <f>C26+C14</f>
        <v>600541</v>
      </c>
      <c r="D39" s="99">
        <f t="shared" ref="D39:G39" si="7">D26+D14</f>
        <v>631500</v>
      </c>
      <c r="E39" s="99">
        <f t="shared" si="7"/>
        <v>652000</v>
      </c>
      <c r="F39" s="99">
        <f t="shared" si="7"/>
        <v>680000</v>
      </c>
      <c r="G39" s="99">
        <f t="shared" si="7"/>
        <v>695640</v>
      </c>
      <c r="H39" s="53"/>
      <c r="I39" s="53"/>
      <c r="J39" s="53"/>
      <c r="K39" s="53"/>
      <c r="L39" s="53"/>
      <c r="M39" s="53"/>
    </row>
    <row r="40" spans="1:13" s="43" customFormat="1" ht="27.75" customHeight="1" x14ac:dyDescent="0.2">
      <c r="A40" s="119" t="s">
        <v>34</v>
      </c>
      <c r="B40" s="117" t="s">
        <v>3</v>
      </c>
      <c r="C40" s="99">
        <f>C15</f>
        <v>0</v>
      </c>
      <c r="D40" s="99">
        <f t="shared" si="6"/>
        <v>0</v>
      </c>
      <c r="E40" s="99">
        <f t="shared" si="6"/>
        <v>0</v>
      </c>
      <c r="F40" s="99">
        <f t="shared" si="6"/>
        <v>0</v>
      </c>
      <c r="G40" s="99">
        <f t="shared" si="6"/>
        <v>0</v>
      </c>
      <c r="H40" s="53"/>
      <c r="I40" s="53"/>
      <c r="J40" s="53"/>
      <c r="K40" s="53"/>
      <c r="L40" s="53"/>
      <c r="M40" s="53"/>
    </row>
    <row r="41" spans="1:13" s="43" customFormat="1" ht="29.45" customHeight="1" x14ac:dyDescent="0.2">
      <c r="A41" s="119" t="s">
        <v>35</v>
      </c>
      <c r="B41" s="117" t="s">
        <v>3</v>
      </c>
      <c r="C41" s="99"/>
      <c r="D41" s="99"/>
      <c r="E41" s="99"/>
      <c r="F41" s="99"/>
      <c r="G41" s="99"/>
      <c r="H41" s="53"/>
      <c r="I41" s="53"/>
      <c r="J41" s="53"/>
      <c r="K41" s="53"/>
      <c r="L41" s="53"/>
      <c r="M41" s="53"/>
    </row>
    <row r="42" spans="1:13" s="43" customFormat="1" ht="18.75" customHeight="1" x14ac:dyDescent="0.2">
      <c r="A42" s="119" t="s">
        <v>14</v>
      </c>
      <c r="B42" s="117" t="s">
        <v>3</v>
      </c>
      <c r="C42" s="99">
        <f>C17</f>
        <v>53320</v>
      </c>
      <c r="D42" s="99">
        <f t="shared" ref="D42:G42" si="8">D17</f>
        <v>54279.76</v>
      </c>
      <c r="E42" s="99">
        <f t="shared" si="8"/>
        <v>56830.908719999999</v>
      </c>
      <c r="F42" s="99">
        <f t="shared" si="8"/>
        <v>57967.526894399998</v>
      </c>
      <c r="G42" s="99">
        <f t="shared" si="8"/>
        <v>60576.065604647993</v>
      </c>
      <c r="H42" s="53"/>
      <c r="I42" s="53"/>
      <c r="J42" s="53"/>
      <c r="K42" s="53"/>
      <c r="L42" s="53"/>
      <c r="M42" s="53"/>
    </row>
    <row r="43" spans="1:13" s="43" customFormat="1" ht="19.5" customHeight="1" x14ac:dyDescent="0.2">
      <c r="A43" s="119" t="s">
        <v>36</v>
      </c>
      <c r="B43" s="117" t="s">
        <v>3</v>
      </c>
      <c r="C43" s="99">
        <f>C28</f>
        <v>0</v>
      </c>
      <c r="D43" s="99">
        <f t="shared" ref="D43:G43" si="9">D28</f>
        <v>0</v>
      </c>
      <c r="E43" s="99">
        <f t="shared" si="9"/>
        <v>0</v>
      </c>
      <c r="F43" s="99">
        <f t="shared" si="9"/>
        <v>0</v>
      </c>
      <c r="G43" s="99">
        <f t="shared" si="9"/>
        <v>0</v>
      </c>
      <c r="H43" s="53"/>
      <c r="I43" s="53"/>
      <c r="J43" s="53"/>
      <c r="K43" s="53"/>
      <c r="L43" s="53"/>
      <c r="M43" s="53"/>
    </row>
    <row r="44" spans="1:13" s="43" customFormat="1" ht="15" customHeight="1" x14ac:dyDescent="0.2">
      <c r="A44" s="119" t="s">
        <v>37</v>
      </c>
      <c r="B44" s="117" t="s">
        <v>3</v>
      </c>
      <c r="C44" s="99"/>
      <c r="D44" s="99"/>
      <c r="E44" s="99"/>
      <c r="F44" s="99"/>
      <c r="G44" s="99"/>
      <c r="H44" s="53"/>
      <c r="I44" s="53"/>
      <c r="J44" s="53"/>
      <c r="K44" s="53"/>
      <c r="L44" s="53"/>
      <c r="M44" s="53"/>
    </row>
    <row r="45" spans="1:13" s="43" customFormat="1" ht="18" customHeight="1" x14ac:dyDescent="0.2">
      <c r="A45" s="119" t="s">
        <v>38</v>
      </c>
      <c r="B45" s="117" t="s">
        <v>3</v>
      </c>
      <c r="C45" s="99"/>
      <c r="D45" s="99"/>
      <c r="E45" s="99"/>
      <c r="F45" s="99"/>
      <c r="G45" s="99"/>
      <c r="H45" s="53"/>
      <c r="I45" s="53"/>
      <c r="J45" s="53"/>
      <c r="K45" s="53"/>
      <c r="L45" s="53"/>
      <c r="M45" s="53"/>
    </row>
    <row r="46" spans="1:13" s="43" customFormat="1" ht="16.5" customHeight="1" x14ac:dyDescent="0.2">
      <c r="A46" s="119" t="s">
        <v>15</v>
      </c>
      <c r="B46" s="117" t="s">
        <v>3</v>
      </c>
      <c r="C46" s="99">
        <f>C21</f>
        <v>1620</v>
      </c>
      <c r="D46" s="99">
        <f t="shared" ref="D46:G46" si="10">D21</f>
        <v>1652.4</v>
      </c>
      <c r="E46" s="99">
        <f t="shared" si="10"/>
        <v>1701.9720000000002</v>
      </c>
      <c r="F46" s="99">
        <f t="shared" si="10"/>
        <v>1744.5213000000001</v>
      </c>
      <c r="G46" s="99">
        <f t="shared" si="10"/>
        <v>1796.8569390000002</v>
      </c>
      <c r="H46" s="53"/>
      <c r="I46" s="53"/>
      <c r="J46" s="53"/>
      <c r="K46" s="53"/>
      <c r="L46" s="53"/>
      <c r="M46" s="53"/>
    </row>
    <row r="47" spans="1:13" s="43" customFormat="1" ht="18" customHeight="1" x14ac:dyDescent="0.2">
      <c r="A47" s="115" t="s">
        <v>21</v>
      </c>
      <c r="B47" s="117" t="s">
        <v>3</v>
      </c>
      <c r="C47" s="106"/>
      <c r="D47" s="106"/>
      <c r="E47" s="106"/>
      <c r="F47" s="106"/>
      <c r="G47" s="107"/>
      <c r="H47" s="53"/>
      <c r="I47" s="53"/>
      <c r="J47" s="53"/>
      <c r="K47" s="53"/>
      <c r="L47" s="53"/>
      <c r="M47" s="53"/>
    </row>
    <row r="48" spans="1:13" s="43" customFormat="1" ht="18" customHeight="1" x14ac:dyDescent="0.2">
      <c r="A48" s="119" t="s">
        <v>26</v>
      </c>
      <c r="B48" s="117" t="s">
        <v>1</v>
      </c>
      <c r="C48" s="106"/>
      <c r="D48" s="106"/>
      <c r="E48" s="106"/>
      <c r="F48" s="106"/>
      <c r="G48" s="121"/>
      <c r="H48" s="53"/>
      <c r="I48" s="53"/>
      <c r="J48" s="53"/>
      <c r="K48" s="53"/>
      <c r="L48" s="53"/>
      <c r="M48" s="53"/>
    </row>
    <row r="49" spans="1:13" s="43" customFormat="1" ht="23.25" customHeight="1" x14ac:dyDescent="0.2">
      <c r="A49" s="115" t="s">
        <v>22</v>
      </c>
      <c r="B49" s="117" t="s">
        <v>2</v>
      </c>
      <c r="C49" s="107"/>
      <c r="D49" s="107"/>
      <c r="E49" s="107"/>
      <c r="F49" s="106"/>
      <c r="G49" s="107"/>
      <c r="H49" s="109"/>
      <c r="I49" s="53"/>
      <c r="J49" s="53"/>
      <c r="K49" s="53"/>
      <c r="L49" s="53"/>
      <c r="M49" s="53"/>
    </row>
    <row r="50" spans="1:13" ht="17.45" customHeight="1" x14ac:dyDescent="0.2">
      <c r="A50" s="120" t="s">
        <v>5</v>
      </c>
      <c r="B50" s="112"/>
      <c r="C50" s="110"/>
      <c r="D50" s="111" t="s">
        <v>6</v>
      </c>
      <c r="E50" s="112"/>
      <c r="F50" s="265" t="s">
        <v>29</v>
      </c>
      <c r="G50" s="265"/>
      <c r="H50" s="113"/>
    </row>
    <row r="51" spans="1:13" ht="21.75" customHeight="1" x14ac:dyDescent="0.2">
      <c r="A51" s="12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25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38" customWidth="1"/>
    <col min="5" max="5" width="10.28515625" style="38" customWidth="1"/>
    <col min="6" max="6" width="9.85546875" style="38" customWidth="1"/>
    <col min="7" max="7" width="11.85546875" style="38" customWidth="1"/>
    <col min="8" max="13" width="8.85546875" style="38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3" ht="15.75" x14ac:dyDescent="0.25">
      <c r="A1" s="257" t="s">
        <v>7</v>
      </c>
      <c r="B1" s="257"/>
      <c r="C1" s="257"/>
      <c r="D1" s="257"/>
      <c r="E1" s="257"/>
      <c r="F1" s="257"/>
      <c r="G1" s="34"/>
    </row>
    <row r="2" spans="1:13" ht="15.75" thickBot="1" x14ac:dyDescent="0.3">
      <c r="A2" s="69" t="s">
        <v>57</v>
      </c>
      <c r="B2" s="1"/>
      <c r="C2" s="34"/>
      <c r="D2" s="34"/>
      <c r="E2" s="34"/>
      <c r="F2" s="34"/>
      <c r="G2" s="34"/>
    </row>
    <row r="3" spans="1:13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3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3" s="43" customFormat="1" ht="36" customHeight="1" x14ac:dyDescent="0.2">
      <c r="A5" s="41" t="s">
        <v>43</v>
      </c>
      <c r="B5" s="49" t="s">
        <v>0</v>
      </c>
      <c r="C5" s="124">
        <v>19</v>
      </c>
      <c r="D5" s="124">
        <v>19</v>
      </c>
      <c r="E5" s="124">
        <v>19</v>
      </c>
      <c r="F5" s="124">
        <v>19</v>
      </c>
      <c r="G5" s="124">
        <v>19</v>
      </c>
      <c r="H5" s="53"/>
      <c r="I5" s="53"/>
      <c r="J5" s="53"/>
      <c r="K5" s="53"/>
      <c r="L5" s="53"/>
      <c r="M5" s="53"/>
    </row>
    <row r="6" spans="1:13" s="43" customFormat="1" ht="27.75" customHeight="1" x14ac:dyDescent="0.2">
      <c r="A6" s="41" t="s">
        <v>16</v>
      </c>
      <c r="B6" s="42" t="s">
        <v>17</v>
      </c>
      <c r="C6" s="125">
        <v>51</v>
      </c>
      <c r="D6" s="125">
        <v>51</v>
      </c>
      <c r="E6" s="125">
        <v>57</v>
      </c>
      <c r="F6" s="125">
        <v>57</v>
      </c>
      <c r="G6" s="125">
        <v>57</v>
      </c>
      <c r="H6" s="53"/>
      <c r="I6" s="53"/>
      <c r="J6" s="53"/>
      <c r="K6" s="53"/>
      <c r="L6" s="53"/>
      <c r="M6" s="53"/>
    </row>
    <row r="7" spans="1:13" s="43" customFormat="1" ht="22.7" customHeight="1" x14ac:dyDescent="0.2">
      <c r="A7" s="41" t="s">
        <v>18</v>
      </c>
      <c r="B7" s="42" t="s">
        <v>3</v>
      </c>
      <c r="C7" s="99">
        <f>C11+C17+C21</f>
        <v>163430</v>
      </c>
      <c r="D7" s="99">
        <f t="shared" ref="D7:G7" si="0">D11+D17+D21</f>
        <v>166660.66999999998</v>
      </c>
      <c r="E7" s="99">
        <f t="shared" si="0"/>
        <v>179211.60868999999</v>
      </c>
      <c r="F7" s="99">
        <f t="shared" si="0"/>
        <v>181736.29308367</v>
      </c>
      <c r="G7" s="99">
        <f t="shared" si="0"/>
        <v>193504.47770851577</v>
      </c>
      <c r="H7" s="53"/>
      <c r="I7" s="53"/>
      <c r="J7" s="53"/>
      <c r="K7" s="53"/>
      <c r="L7" s="53"/>
      <c r="M7" s="53"/>
    </row>
    <row r="8" spans="1:13" ht="15.75" customHeight="1" x14ac:dyDescent="0.2">
      <c r="A8" s="9" t="s">
        <v>23</v>
      </c>
      <c r="B8" s="6" t="s">
        <v>1</v>
      </c>
      <c r="C8" s="100"/>
      <c r="D8" s="100"/>
      <c r="E8" s="100"/>
      <c r="F8" s="100"/>
      <c r="G8" s="99"/>
    </row>
    <row r="9" spans="1:13" x14ac:dyDescent="0.2">
      <c r="A9" s="7" t="s">
        <v>13</v>
      </c>
      <c r="B9" s="6"/>
      <c r="C9" s="100"/>
      <c r="D9" s="100"/>
      <c r="E9" s="100"/>
      <c r="F9" s="100"/>
      <c r="G9" s="99"/>
    </row>
    <row r="10" spans="1:13" ht="16.5" customHeight="1" x14ac:dyDescent="0.2">
      <c r="A10" s="7" t="s">
        <v>30</v>
      </c>
      <c r="B10" s="6" t="s">
        <v>3</v>
      </c>
      <c r="C10" s="122"/>
      <c r="D10" s="122"/>
      <c r="E10" s="122"/>
      <c r="F10" s="122"/>
      <c r="G10" s="122"/>
    </row>
    <row r="11" spans="1:13" ht="15.75" customHeight="1" x14ac:dyDescent="0.2">
      <c r="A11" s="7" t="s">
        <v>31</v>
      </c>
      <c r="B11" s="6" t="s">
        <v>3</v>
      </c>
      <c r="C11" s="94">
        <f>C14</f>
        <v>156920</v>
      </c>
      <c r="D11" s="94">
        <f t="shared" ref="D11:G11" si="1">D14</f>
        <v>160000</v>
      </c>
      <c r="E11" s="94">
        <f t="shared" si="1"/>
        <v>172364</v>
      </c>
      <c r="F11" s="94">
        <f t="shared" si="1"/>
        <v>174700</v>
      </c>
      <c r="G11" s="94">
        <f t="shared" si="1"/>
        <v>186250</v>
      </c>
    </row>
    <row r="12" spans="1:13" x14ac:dyDescent="0.2">
      <c r="A12" s="7" t="s">
        <v>4</v>
      </c>
      <c r="B12" s="6"/>
      <c r="C12" s="100"/>
      <c r="D12" s="100"/>
      <c r="E12" s="100"/>
      <c r="F12" s="100"/>
      <c r="G12" s="99"/>
    </row>
    <row r="13" spans="1:13" ht="15" customHeight="1" x14ac:dyDescent="0.2">
      <c r="A13" s="7" t="s">
        <v>32</v>
      </c>
      <c r="B13" s="6" t="s">
        <v>3</v>
      </c>
      <c r="C13" s="123"/>
      <c r="D13" s="123"/>
      <c r="E13" s="123"/>
      <c r="F13" s="123"/>
      <c r="G13" s="123"/>
    </row>
    <row r="14" spans="1:13" ht="15.75" customHeight="1" x14ac:dyDescent="0.2">
      <c r="A14" s="7" t="s">
        <v>33</v>
      </c>
      <c r="B14" s="6" t="s">
        <v>3</v>
      </c>
      <c r="C14" s="94">
        <v>156920</v>
      </c>
      <c r="D14" s="94">
        <v>160000</v>
      </c>
      <c r="E14" s="94">
        <v>172364</v>
      </c>
      <c r="F14" s="94">
        <v>174700</v>
      </c>
      <c r="G14" s="94">
        <v>186250</v>
      </c>
    </row>
    <row r="15" spans="1:13" ht="28.9" customHeight="1" x14ac:dyDescent="0.2">
      <c r="A15" s="7" t="s">
        <v>34</v>
      </c>
      <c r="B15" s="6" t="s">
        <v>3</v>
      </c>
      <c r="C15" s="95"/>
      <c r="D15" s="95"/>
      <c r="E15" s="95"/>
      <c r="F15" s="95"/>
      <c r="G15" s="95"/>
    </row>
    <row r="16" spans="1:13" ht="30.2" customHeight="1" x14ac:dyDescent="0.2">
      <c r="A16" s="7" t="s">
        <v>35</v>
      </c>
      <c r="B16" s="6" t="s">
        <v>3</v>
      </c>
      <c r="C16" s="126"/>
      <c r="D16" s="126"/>
      <c r="E16" s="126"/>
      <c r="F16" s="126"/>
      <c r="G16" s="97"/>
    </row>
    <row r="17" spans="1:13" ht="13.7" customHeight="1" x14ac:dyDescent="0.2">
      <c r="A17" s="7" t="s">
        <v>14</v>
      </c>
      <c r="B17" s="6" t="s">
        <v>3</v>
      </c>
      <c r="C17" s="94">
        <v>890</v>
      </c>
      <c r="D17" s="94">
        <v>928.27</v>
      </c>
      <c r="E17" s="94">
        <v>971.89868999999987</v>
      </c>
      <c r="F17" s="94">
        <v>1013.6903336699997</v>
      </c>
      <c r="G17" s="94">
        <v>1051.1968760157897</v>
      </c>
    </row>
    <row r="18" spans="1:13" ht="17.45" customHeight="1" x14ac:dyDescent="0.2">
      <c r="A18" s="7" t="s">
        <v>36</v>
      </c>
      <c r="B18" s="6" t="s">
        <v>3</v>
      </c>
      <c r="C18" s="126"/>
      <c r="D18" s="126"/>
      <c r="E18" s="126"/>
      <c r="F18" s="126"/>
      <c r="G18" s="97"/>
    </row>
    <row r="19" spans="1:13" ht="13.7" customHeight="1" x14ac:dyDescent="0.2">
      <c r="A19" s="7" t="s">
        <v>37</v>
      </c>
      <c r="B19" s="6" t="s">
        <v>3</v>
      </c>
      <c r="C19" s="95"/>
      <c r="D19" s="95"/>
      <c r="E19" s="95"/>
      <c r="F19" s="95"/>
      <c r="G19" s="95"/>
    </row>
    <row r="20" spans="1:13" ht="18.75" customHeight="1" x14ac:dyDescent="0.2">
      <c r="A20" s="7" t="s">
        <v>38</v>
      </c>
      <c r="B20" s="6" t="s">
        <v>3</v>
      </c>
      <c r="C20" s="126"/>
      <c r="D20" s="126"/>
      <c r="E20" s="126"/>
      <c r="F20" s="126"/>
      <c r="G20" s="97"/>
    </row>
    <row r="21" spans="1:13" s="43" customFormat="1" ht="12.75" customHeight="1" x14ac:dyDescent="0.2">
      <c r="A21" s="47" t="s">
        <v>15</v>
      </c>
      <c r="B21" s="42" t="s">
        <v>3</v>
      </c>
      <c r="C21" s="95">
        <v>5620</v>
      </c>
      <c r="D21" s="95">
        <v>5732.4000000000005</v>
      </c>
      <c r="E21" s="95">
        <v>5875.71</v>
      </c>
      <c r="F21" s="95">
        <v>6022.6027499999991</v>
      </c>
      <c r="G21" s="95">
        <v>6203.2808324999996</v>
      </c>
      <c r="H21" s="53"/>
      <c r="I21" s="53"/>
      <c r="J21" s="53"/>
      <c r="K21" s="53"/>
      <c r="L21" s="53"/>
      <c r="M21" s="53"/>
    </row>
    <row r="22" spans="1:13" s="43" customFormat="1" ht="21.2" customHeight="1" x14ac:dyDescent="0.2">
      <c r="A22" s="41" t="s">
        <v>19</v>
      </c>
      <c r="B22" s="42" t="s">
        <v>3</v>
      </c>
      <c r="C22" s="99">
        <f>C28</f>
        <v>1440</v>
      </c>
      <c r="D22" s="99">
        <f t="shared" ref="D22:G22" si="2">D28</f>
        <v>1497.6000000000001</v>
      </c>
      <c r="E22" s="99">
        <f t="shared" si="2"/>
        <v>1567.9872</v>
      </c>
      <c r="F22" s="99">
        <f t="shared" si="2"/>
        <v>1638.5466239999998</v>
      </c>
      <c r="G22" s="99">
        <f t="shared" si="2"/>
        <v>1720.4739551999999</v>
      </c>
      <c r="H22" s="53"/>
      <c r="I22" s="53"/>
      <c r="J22" s="53"/>
      <c r="K22" s="53"/>
      <c r="L22" s="53"/>
      <c r="M22" s="53"/>
    </row>
    <row r="23" spans="1:13" s="43" customFormat="1" ht="14.25" customHeight="1" x14ac:dyDescent="0.2">
      <c r="A23" s="47" t="s">
        <v>24</v>
      </c>
      <c r="B23" s="42" t="s">
        <v>1</v>
      </c>
      <c r="C23" s="99"/>
      <c r="D23" s="99"/>
      <c r="E23" s="99"/>
      <c r="F23" s="99"/>
      <c r="G23" s="99"/>
      <c r="H23" s="53"/>
      <c r="I23" s="53"/>
      <c r="J23" s="53"/>
      <c r="K23" s="53"/>
      <c r="L23" s="53"/>
      <c r="M23" s="53"/>
    </row>
    <row r="24" spans="1:13" s="43" customFormat="1" ht="18" customHeight="1" x14ac:dyDescent="0.2">
      <c r="A24" s="47" t="s">
        <v>13</v>
      </c>
      <c r="B24" s="42"/>
      <c r="C24" s="99"/>
      <c r="D24" s="99"/>
      <c r="E24" s="99"/>
      <c r="F24" s="99"/>
      <c r="G24" s="99"/>
      <c r="H24" s="53"/>
      <c r="I24" s="53"/>
      <c r="J24" s="53"/>
      <c r="K24" s="53"/>
      <c r="L24" s="53"/>
      <c r="M24" s="53"/>
    </row>
    <row r="25" spans="1:13" s="43" customFormat="1" ht="18" customHeight="1" x14ac:dyDescent="0.2">
      <c r="A25" s="47" t="s">
        <v>30</v>
      </c>
      <c r="B25" s="42" t="s">
        <v>3</v>
      </c>
      <c r="C25" s="99"/>
      <c r="D25" s="99"/>
      <c r="E25" s="99"/>
      <c r="F25" s="99"/>
      <c r="G25" s="99"/>
      <c r="H25" s="53"/>
      <c r="I25" s="53"/>
      <c r="J25" s="53"/>
      <c r="K25" s="53"/>
      <c r="L25" s="53"/>
      <c r="M25" s="53"/>
    </row>
    <row r="26" spans="1:13" s="43" customFormat="1" ht="18" customHeight="1" x14ac:dyDescent="0.2">
      <c r="A26" s="47" t="s">
        <v>31</v>
      </c>
      <c r="B26" s="42" t="s">
        <v>3</v>
      </c>
      <c r="C26" s="99"/>
      <c r="D26" s="99"/>
      <c r="E26" s="99"/>
      <c r="F26" s="99"/>
      <c r="G26" s="99"/>
      <c r="H26" s="53"/>
      <c r="I26" s="53"/>
      <c r="J26" s="53"/>
      <c r="K26" s="53"/>
      <c r="L26" s="53"/>
      <c r="M26" s="53"/>
    </row>
    <row r="27" spans="1:13" s="43" customFormat="1" ht="13.7" customHeight="1" x14ac:dyDescent="0.2">
      <c r="A27" s="47" t="s">
        <v>14</v>
      </c>
      <c r="B27" s="42" t="s">
        <v>3</v>
      </c>
      <c r="C27" s="99"/>
      <c r="D27" s="99"/>
      <c r="E27" s="99"/>
      <c r="F27" s="99"/>
      <c r="G27" s="99"/>
      <c r="H27" s="53"/>
      <c r="I27" s="53"/>
      <c r="J27" s="53"/>
      <c r="K27" s="53"/>
      <c r="L27" s="53"/>
      <c r="M27" s="53"/>
    </row>
    <row r="28" spans="1:13" s="43" customFormat="1" ht="15.75" customHeight="1" x14ac:dyDescent="0.2">
      <c r="A28" s="47" t="s">
        <v>36</v>
      </c>
      <c r="B28" s="42" t="s">
        <v>3</v>
      </c>
      <c r="C28" s="99">
        <v>1440</v>
      </c>
      <c r="D28" s="99">
        <v>1497.6000000000001</v>
      </c>
      <c r="E28" s="99">
        <v>1567.9872</v>
      </c>
      <c r="F28" s="99">
        <v>1638.5466239999998</v>
      </c>
      <c r="G28" s="99">
        <v>1720.4739551999999</v>
      </c>
      <c r="H28" s="53"/>
      <c r="I28" s="53"/>
      <c r="J28" s="53"/>
      <c r="K28" s="53"/>
      <c r="L28" s="53"/>
      <c r="M28" s="53"/>
    </row>
    <row r="29" spans="1:13" s="43" customFormat="1" ht="17.45" customHeight="1" x14ac:dyDescent="0.2">
      <c r="A29" s="47" t="s">
        <v>37</v>
      </c>
      <c r="B29" s="42" t="s">
        <v>3</v>
      </c>
      <c r="C29" s="99"/>
      <c r="D29" s="99"/>
      <c r="E29" s="99"/>
      <c r="F29" s="99"/>
      <c r="G29" s="99"/>
      <c r="H29" s="53"/>
      <c r="I29" s="53"/>
      <c r="J29" s="53"/>
      <c r="K29" s="53"/>
      <c r="L29" s="53"/>
      <c r="M29" s="53"/>
    </row>
    <row r="30" spans="1:13" s="43" customFormat="1" ht="17.45" customHeight="1" x14ac:dyDescent="0.2">
      <c r="A30" s="47" t="s">
        <v>38</v>
      </c>
      <c r="B30" s="42" t="s">
        <v>3</v>
      </c>
      <c r="C30" s="99"/>
      <c r="D30" s="99"/>
      <c r="E30" s="99"/>
      <c r="F30" s="99"/>
      <c r="G30" s="99"/>
      <c r="H30" s="53"/>
      <c r="I30" s="53"/>
      <c r="J30" s="53"/>
      <c r="K30" s="53"/>
      <c r="L30" s="53"/>
      <c r="M30" s="53"/>
    </row>
    <row r="31" spans="1:13" s="43" customFormat="1" ht="15" customHeight="1" x14ac:dyDescent="0.2">
      <c r="A31" s="47" t="s">
        <v>15</v>
      </c>
      <c r="B31" s="42" t="s">
        <v>3</v>
      </c>
      <c r="C31" s="99"/>
      <c r="D31" s="99"/>
      <c r="E31" s="99"/>
      <c r="F31" s="99"/>
      <c r="G31" s="99"/>
      <c r="H31" s="53"/>
      <c r="I31" s="53"/>
      <c r="J31" s="53"/>
      <c r="K31" s="53"/>
      <c r="L31" s="53"/>
      <c r="M31" s="53"/>
    </row>
    <row r="32" spans="1:13" s="43" customFormat="1" ht="21.2" customHeight="1" x14ac:dyDescent="0.2">
      <c r="A32" s="41" t="s">
        <v>20</v>
      </c>
      <c r="B32" s="42" t="s">
        <v>3</v>
      </c>
      <c r="C32" s="99">
        <f>C35+C36+C42+C44+C43+C46</f>
        <v>164870</v>
      </c>
      <c r="D32" s="99">
        <f t="shared" ref="D32:G32" si="3">D35+D36+D42+D44+D43+D46</f>
        <v>168158.27</v>
      </c>
      <c r="E32" s="99">
        <f t="shared" si="3"/>
        <v>180779.59589</v>
      </c>
      <c r="F32" s="99">
        <f t="shared" si="3"/>
        <v>183374.83970767001</v>
      </c>
      <c r="G32" s="99">
        <f t="shared" si="3"/>
        <v>195224.95166371576</v>
      </c>
      <c r="H32" s="53"/>
      <c r="I32" s="53"/>
      <c r="J32" s="53"/>
      <c r="K32" s="53"/>
      <c r="L32" s="53"/>
      <c r="M32" s="53"/>
    </row>
    <row r="33" spans="1:13" ht="18.75" customHeight="1" x14ac:dyDescent="0.2">
      <c r="A33" s="7" t="s">
        <v>25</v>
      </c>
      <c r="B33" s="6" t="s">
        <v>1</v>
      </c>
      <c r="C33" s="99"/>
      <c r="D33" s="99"/>
      <c r="E33" s="99"/>
      <c r="F33" s="99"/>
      <c r="G33" s="99"/>
    </row>
    <row r="34" spans="1:13" ht="16.5" customHeight="1" x14ac:dyDescent="0.2">
      <c r="A34" s="7" t="s">
        <v>13</v>
      </c>
      <c r="B34" s="6"/>
      <c r="C34" s="99"/>
      <c r="D34" s="99"/>
      <c r="E34" s="99"/>
      <c r="F34" s="99"/>
      <c r="G34" s="99"/>
    </row>
    <row r="35" spans="1:13" ht="17.45" customHeight="1" x14ac:dyDescent="0.2">
      <c r="A35" s="7" t="s">
        <v>30</v>
      </c>
      <c r="B35" s="6" t="s">
        <v>3</v>
      </c>
      <c r="C35" s="99">
        <f>C10</f>
        <v>0</v>
      </c>
      <c r="D35" s="99">
        <f t="shared" ref="D35:G35" si="4">D10</f>
        <v>0</v>
      </c>
      <c r="E35" s="99">
        <f t="shared" si="4"/>
        <v>0</v>
      </c>
      <c r="F35" s="99">
        <f t="shared" si="4"/>
        <v>0</v>
      </c>
      <c r="G35" s="99">
        <f t="shared" si="4"/>
        <v>0</v>
      </c>
    </row>
    <row r="36" spans="1:13" ht="17.45" customHeight="1" x14ac:dyDescent="0.2">
      <c r="A36" s="7" t="s">
        <v>31</v>
      </c>
      <c r="B36" s="6" t="s">
        <v>3</v>
      </c>
      <c r="C36" s="99">
        <f>C38+C39+C40</f>
        <v>156920</v>
      </c>
      <c r="D36" s="99">
        <f t="shared" ref="D36:G36" si="5">D38+D39+D40</f>
        <v>160000</v>
      </c>
      <c r="E36" s="99">
        <f t="shared" si="5"/>
        <v>172364</v>
      </c>
      <c r="F36" s="99">
        <f t="shared" si="5"/>
        <v>174700</v>
      </c>
      <c r="G36" s="99">
        <f t="shared" si="5"/>
        <v>186250</v>
      </c>
    </row>
    <row r="37" spans="1:13" x14ac:dyDescent="0.2">
      <c r="A37" s="7" t="s">
        <v>4</v>
      </c>
      <c r="B37" s="6"/>
      <c r="C37" s="99"/>
      <c r="D37" s="99"/>
      <c r="E37" s="99"/>
      <c r="F37" s="99"/>
      <c r="G37" s="99"/>
    </row>
    <row r="38" spans="1:13" ht="17.45" customHeight="1" x14ac:dyDescent="0.2">
      <c r="A38" s="7" t="s">
        <v>32</v>
      </c>
      <c r="B38" s="6" t="s">
        <v>3</v>
      </c>
      <c r="C38" s="100">
        <f>C13</f>
        <v>0</v>
      </c>
      <c r="D38" s="100">
        <f t="shared" ref="D38:G40" si="6">D13</f>
        <v>0</v>
      </c>
      <c r="E38" s="100">
        <f t="shared" si="6"/>
        <v>0</v>
      </c>
      <c r="F38" s="100">
        <f t="shared" si="6"/>
        <v>0</v>
      </c>
      <c r="G38" s="100">
        <f t="shared" si="6"/>
        <v>0</v>
      </c>
    </row>
    <row r="39" spans="1:13" ht="18" customHeight="1" x14ac:dyDescent="0.2">
      <c r="A39" s="7" t="s">
        <v>33</v>
      </c>
      <c r="B39" s="6" t="s">
        <v>3</v>
      </c>
      <c r="C39" s="100">
        <f>C26+C14</f>
        <v>156920</v>
      </c>
      <c r="D39" s="100">
        <f t="shared" ref="D39:G39" si="7">D26+D14</f>
        <v>160000</v>
      </c>
      <c r="E39" s="100">
        <f t="shared" si="7"/>
        <v>172364</v>
      </c>
      <c r="F39" s="100">
        <f t="shared" si="7"/>
        <v>174700</v>
      </c>
      <c r="G39" s="100">
        <f t="shared" si="7"/>
        <v>186250</v>
      </c>
    </row>
    <row r="40" spans="1:13" ht="27.75" customHeight="1" x14ac:dyDescent="0.2">
      <c r="A40" s="7" t="s">
        <v>34</v>
      </c>
      <c r="B40" s="6" t="s">
        <v>3</v>
      </c>
      <c r="C40" s="100">
        <f>C15</f>
        <v>0</v>
      </c>
      <c r="D40" s="100">
        <f t="shared" si="6"/>
        <v>0</v>
      </c>
      <c r="E40" s="100">
        <f t="shared" si="6"/>
        <v>0</v>
      </c>
      <c r="F40" s="100">
        <f t="shared" si="6"/>
        <v>0</v>
      </c>
      <c r="G40" s="100">
        <f t="shared" si="6"/>
        <v>0</v>
      </c>
    </row>
    <row r="41" spans="1:13" ht="29.45" customHeight="1" x14ac:dyDescent="0.2">
      <c r="A41" s="7" t="s">
        <v>35</v>
      </c>
      <c r="B41" s="6" t="s">
        <v>3</v>
      </c>
      <c r="C41" s="100"/>
      <c r="D41" s="100"/>
      <c r="E41" s="100"/>
      <c r="F41" s="100"/>
      <c r="G41" s="99"/>
    </row>
    <row r="42" spans="1:13" ht="18.75" customHeight="1" x14ac:dyDescent="0.2">
      <c r="A42" s="7" t="s">
        <v>14</v>
      </c>
      <c r="B42" s="6" t="s">
        <v>3</v>
      </c>
      <c r="C42" s="100">
        <f>C17</f>
        <v>890</v>
      </c>
      <c r="D42" s="100">
        <f t="shared" ref="D42:G42" si="8">D17</f>
        <v>928.27</v>
      </c>
      <c r="E42" s="100">
        <f t="shared" si="8"/>
        <v>971.89868999999987</v>
      </c>
      <c r="F42" s="100">
        <f t="shared" si="8"/>
        <v>1013.6903336699997</v>
      </c>
      <c r="G42" s="100">
        <f t="shared" si="8"/>
        <v>1051.1968760157897</v>
      </c>
    </row>
    <row r="43" spans="1:13" ht="19.5" customHeight="1" x14ac:dyDescent="0.2">
      <c r="A43" s="7" t="s">
        <v>36</v>
      </c>
      <c r="B43" s="6" t="s">
        <v>3</v>
      </c>
      <c r="C43" s="100">
        <f>C28</f>
        <v>1440</v>
      </c>
      <c r="D43" s="100">
        <f t="shared" ref="D43:G43" si="9">D28</f>
        <v>1497.6000000000001</v>
      </c>
      <c r="E43" s="100">
        <f t="shared" si="9"/>
        <v>1567.9872</v>
      </c>
      <c r="F43" s="100">
        <f t="shared" si="9"/>
        <v>1638.5466239999998</v>
      </c>
      <c r="G43" s="100">
        <f t="shared" si="9"/>
        <v>1720.4739551999999</v>
      </c>
    </row>
    <row r="44" spans="1:13" ht="15" customHeight="1" x14ac:dyDescent="0.2">
      <c r="A44" s="7" t="s">
        <v>37</v>
      </c>
      <c r="B44" s="6" t="s">
        <v>3</v>
      </c>
      <c r="C44" s="100"/>
      <c r="D44" s="100"/>
      <c r="E44" s="100"/>
      <c r="F44" s="100"/>
      <c r="G44" s="100"/>
    </row>
    <row r="45" spans="1:13" ht="18" customHeight="1" x14ac:dyDescent="0.2">
      <c r="A45" s="7" t="s">
        <v>38</v>
      </c>
      <c r="B45" s="6" t="s">
        <v>3</v>
      </c>
      <c r="C45" s="100"/>
      <c r="D45" s="100"/>
      <c r="E45" s="100"/>
      <c r="F45" s="100"/>
      <c r="G45" s="100"/>
    </row>
    <row r="46" spans="1:13" ht="16.5" customHeight="1" x14ac:dyDescent="0.2">
      <c r="A46" s="7" t="s">
        <v>15</v>
      </c>
      <c r="B46" s="6" t="s">
        <v>3</v>
      </c>
      <c r="C46" s="100">
        <f>C21</f>
        <v>5620</v>
      </c>
      <c r="D46" s="100">
        <f t="shared" ref="D46:G46" si="10">D21</f>
        <v>5732.4000000000005</v>
      </c>
      <c r="E46" s="100">
        <f t="shared" si="10"/>
        <v>5875.71</v>
      </c>
      <c r="F46" s="100">
        <f t="shared" si="10"/>
        <v>6022.6027499999991</v>
      </c>
      <c r="G46" s="100">
        <f t="shared" si="10"/>
        <v>6203.2808324999996</v>
      </c>
    </row>
    <row r="47" spans="1:13" s="43" customFormat="1" ht="18" customHeight="1" x14ac:dyDescent="0.2">
      <c r="A47" s="41" t="s">
        <v>21</v>
      </c>
      <c r="B47" s="42" t="s">
        <v>3</v>
      </c>
      <c r="C47" s="107"/>
      <c r="D47" s="107"/>
      <c r="E47" s="107"/>
      <c r="F47" s="107"/>
      <c r="G47" s="107"/>
      <c r="H47" s="53"/>
      <c r="I47" s="53"/>
      <c r="J47" s="53"/>
      <c r="K47" s="53"/>
      <c r="L47" s="53"/>
      <c r="M47" s="53"/>
    </row>
    <row r="48" spans="1:13" s="43" customFormat="1" ht="18" customHeight="1" x14ac:dyDescent="0.2">
      <c r="A48" s="47" t="s">
        <v>26</v>
      </c>
      <c r="B48" s="42" t="s">
        <v>1</v>
      </c>
      <c r="C48" s="127"/>
      <c r="D48" s="127"/>
      <c r="E48" s="127"/>
      <c r="F48" s="127"/>
      <c r="G48" s="128"/>
      <c r="H48" s="53"/>
      <c r="I48" s="53"/>
      <c r="J48" s="53"/>
      <c r="K48" s="53"/>
      <c r="L48" s="53"/>
      <c r="M48" s="53"/>
    </row>
    <row r="49" spans="1:13" s="43" customFormat="1" ht="23.25" customHeight="1" x14ac:dyDescent="0.2">
      <c r="A49" s="41" t="s">
        <v>22</v>
      </c>
      <c r="B49" s="42" t="s">
        <v>2</v>
      </c>
      <c r="C49" s="107"/>
      <c r="D49" s="107"/>
      <c r="E49" s="107"/>
      <c r="F49" s="107"/>
      <c r="G49" s="107"/>
      <c r="H49" s="109"/>
      <c r="I49" s="53"/>
      <c r="J49" s="53"/>
      <c r="K49" s="53"/>
      <c r="L49" s="53"/>
      <c r="M49" s="53"/>
    </row>
    <row r="50" spans="1:13" ht="17.45" customHeight="1" x14ac:dyDescent="0.2">
      <c r="A50" s="22" t="s">
        <v>5</v>
      </c>
      <c r="B50" s="23"/>
      <c r="C50" s="35"/>
      <c r="D50" s="36" t="s">
        <v>6</v>
      </c>
      <c r="E50" s="37"/>
      <c r="F50" s="271" t="s">
        <v>29</v>
      </c>
      <c r="G50" s="272"/>
      <c r="H50" s="113"/>
    </row>
    <row r="51" spans="1:13" ht="21.75" customHeight="1" x14ac:dyDescent="0.2">
      <c r="A51" s="12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A19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134" customWidth="1"/>
    <col min="5" max="5" width="10.28515625" style="134" customWidth="1"/>
    <col min="6" max="6" width="9.85546875" style="134" customWidth="1"/>
    <col min="7" max="7" width="11.85546875" style="134" customWidth="1"/>
    <col min="8" max="16" width="8.85546875" style="134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6" ht="15.75" x14ac:dyDescent="0.25">
      <c r="A1" s="257" t="s">
        <v>7</v>
      </c>
      <c r="B1" s="257"/>
      <c r="C1" s="257"/>
      <c r="D1" s="257"/>
      <c r="E1" s="257"/>
      <c r="F1" s="257"/>
      <c r="G1" s="133"/>
    </row>
    <row r="2" spans="1:16" ht="15.75" thickBot="1" x14ac:dyDescent="0.3">
      <c r="A2" s="69" t="s">
        <v>58</v>
      </c>
      <c r="B2" s="1"/>
      <c r="C2" s="133"/>
      <c r="D2" s="133"/>
      <c r="E2" s="133"/>
      <c r="F2" s="133"/>
      <c r="G2" s="133"/>
    </row>
    <row r="3" spans="1:16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6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6" s="43" customFormat="1" ht="39.4" customHeight="1" x14ac:dyDescent="0.2">
      <c r="A5" s="41" t="s">
        <v>44</v>
      </c>
      <c r="B5" s="49" t="s">
        <v>0</v>
      </c>
      <c r="C5" s="101">
        <v>8</v>
      </c>
      <c r="D5" s="101">
        <v>8</v>
      </c>
      <c r="E5" s="101">
        <v>8</v>
      </c>
      <c r="F5" s="101">
        <v>8</v>
      </c>
      <c r="G5" s="101">
        <v>8</v>
      </c>
      <c r="H5" s="135"/>
      <c r="I5" s="135"/>
      <c r="J5" s="135"/>
      <c r="K5" s="135"/>
      <c r="L5" s="135"/>
      <c r="M5" s="135"/>
      <c r="N5" s="135"/>
      <c r="O5" s="135"/>
      <c r="P5" s="135"/>
    </row>
    <row r="6" spans="1:16" s="43" customFormat="1" ht="27.75" customHeight="1" x14ac:dyDescent="0.2">
      <c r="A6" s="41" t="s">
        <v>16</v>
      </c>
      <c r="B6" s="42" t="s">
        <v>17</v>
      </c>
      <c r="C6" s="125">
        <v>5</v>
      </c>
      <c r="D6" s="125">
        <v>5</v>
      </c>
      <c r="E6" s="125">
        <v>8</v>
      </c>
      <c r="F6" s="125">
        <v>8</v>
      </c>
      <c r="G6" s="125">
        <v>8</v>
      </c>
      <c r="H6" s="135"/>
      <c r="I6" s="135"/>
      <c r="J6" s="135"/>
      <c r="K6" s="135"/>
      <c r="L6" s="135"/>
      <c r="M6" s="135"/>
      <c r="N6" s="135"/>
      <c r="O6" s="135"/>
      <c r="P6" s="135"/>
    </row>
    <row r="7" spans="1:16" ht="22.7" customHeight="1" x14ac:dyDescent="0.2">
      <c r="A7" s="3" t="s">
        <v>18</v>
      </c>
      <c r="B7" s="6" t="s">
        <v>3</v>
      </c>
      <c r="C7" s="99">
        <f>C10+C11+C17+C21+C19</f>
        <v>2509</v>
      </c>
      <c r="D7" s="99">
        <f t="shared" ref="D7:G7" si="0">D10+D11+D17+D21+D19</f>
        <v>2556.3760000000002</v>
      </c>
      <c r="E7" s="99">
        <f t="shared" si="0"/>
        <v>2647.3396400000001</v>
      </c>
      <c r="F7" s="99">
        <f t="shared" si="0"/>
        <v>2720.9447582000003</v>
      </c>
      <c r="G7" s="99">
        <f t="shared" si="0"/>
        <v>2825.505928994</v>
      </c>
    </row>
    <row r="8" spans="1:16" ht="15.75" customHeight="1" x14ac:dyDescent="0.2">
      <c r="A8" s="9" t="s">
        <v>23</v>
      </c>
      <c r="B8" s="6" t="s">
        <v>1</v>
      </c>
      <c r="C8" s="136"/>
      <c r="D8" s="136"/>
      <c r="E8" s="136"/>
      <c r="F8" s="136"/>
      <c r="G8" s="137"/>
    </row>
    <row r="9" spans="1:16" x14ac:dyDescent="0.2">
      <c r="A9" s="7" t="s">
        <v>13</v>
      </c>
      <c r="B9" s="6"/>
      <c r="C9" s="136"/>
      <c r="D9" s="136"/>
      <c r="E9" s="136"/>
      <c r="F9" s="136"/>
      <c r="G9" s="137"/>
    </row>
    <row r="10" spans="1:16" ht="16.5" customHeight="1" x14ac:dyDescent="0.2">
      <c r="A10" s="7" t="s">
        <v>30</v>
      </c>
      <c r="B10" s="6" t="s">
        <v>3</v>
      </c>
      <c r="C10" s="129"/>
      <c r="D10" s="129"/>
      <c r="E10" s="129"/>
      <c r="F10" s="129"/>
      <c r="G10" s="129"/>
    </row>
    <row r="11" spans="1:16" ht="15.75" customHeight="1" x14ac:dyDescent="0.2">
      <c r="A11" s="7" t="s">
        <v>31</v>
      </c>
      <c r="B11" s="6" t="s">
        <v>3</v>
      </c>
      <c r="C11" s="138">
        <f>C13+C14+C15+C16</f>
        <v>0</v>
      </c>
      <c r="D11" s="138">
        <f t="shared" ref="D11:G11" si="1">D13+D14+D15+D16</f>
        <v>0</v>
      </c>
      <c r="E11" s="138">
        <f t="shared" si="1"/>
        <v>0</v>
      </c>
      <c r="F11" s="138">
        <f t="shared" si="1"/>
        <v>0</v>
      </c>
      <c r="G11" s="138">
        <f t="shared" si="1"/>
        <v>0</v>
      </c>
    </row>
    <row r="12" spans="1:16" x14ac:dyDescent="0.2">
      <c r="A12" s="7" t="s">
        <v>4</v>
      </c>
      <c r="B12" s="6"/>
      <c r="C12" s="136"/>
      <c r="D12" s="136"/>
      <c r="E12" s="136"/>
      <c r="F12" s="136"/>
      <c r="G12" s="137"/>
    </row>
    <row r="13" spans="1:16" ht="15" customHeight="1" x14ac:dyDescent="0.2">
      <c r="A13" s="7" t="s">
        <v>32</v>
      </c>
      <c r="B13" s="6" t="s">
        <v>3</v>
      </c>
      <c r="C13" s="123"/>
      <c r="D13" s="123"/>
      <c r="E13" s="123"/>
      <c r="F13" s="123"/>
      <c r="G13" s="123"/>
    </row>
    <row r="14" spans="1:16" ht="15.75" customHeight="1" x14ac:dyDescent="0.2">
      <c r="A14" s="7" t="s">
        <v>33</v>
      </c>
      <c r="B14" s="6" t="s">
        <v>3</v>
      </c>
      <c r="C14" s="122"/>
      <c r="D14" s="122"/>
      <c r="E14" s="122"/>
      <c r="F14" s="122"/>
      <c r="G14" s="122"/>
    </row>
    <row r="15" spans="1:16" ht="28.9" customHeight="1" x14ac:dyDescent="0.2">
      <c r="A15" s="7" t="s">
        <v>34</v>
      </c>
      <c r="B15" s="6" t="s">
        <v>3</v>
      </c>
      <c r="C15" s="130"/>
      <c r="D15" s="130"/>
      <c r="E15" s="130"/>
      <c r="F15" s="130"/>
      <c r="G15" s="130"/>
    </row>
    <row r="16" spans="1:16" ht="30.2" customHeight="1" x14ac:dyDescent="0.2">
      <c r="A16" s="7" t="s">
        <v>35</v>
      </c>
      <c r="B16" s="6" t="s">
        <v>3</v>
      </c>
      <c r="C16" s="136"/>
      <c r="D16" s="136"/>
      <c r="E16" s="136"/>
      <c r="F16" s="136"/>
      <c r="G16" s="137"/>
    </row>
    <row r="17" spans="1:7" ht="13.7" customHeight="1" x14ac:dyDescent="0.2">
      <c r="A17" s="7" t="s">
        <v>14</v>
      </c>
      <c r="B17" s="6" t="s">
        <v>3</v>
      </c>
      <c r="C17" s="129"/>
      <c r="D17" s="129"/>
      <c r="E17" s="129"/>
      <c r="F17" s="129"/>
      <c r="G17" s="129"/>
    </row>
    <row r="18" spans="1:7" ht="17.45" customHeight="1" x14ac:dyDescent="0.2">
      <c r="A18" s="7" t="s">
        <v>36</v>
      </c>
      <c r="B18" s="6" t="s">
        <v>3</v>
      </c>
      <c r="C18" s="136"/>
      <c r="D18" s="136"/>
      <c r="E18" s="136"/>
      <c r="F18" s="136"/>
      <c r="G18" s="137"/>
    </row>
    <row r="19" spans="1:7" ht="13.7" customHeight="1" x14ac:dyDescent="0.2">
      <c r="A19" s="7" t="s">
        <v>37</v>
      </c>
      <c r="B19" s="6" t="s">
        <v>3</v>
      </c>
      <c r="C19" s="139">
        <v>1402</v>
      </c>
      <c r="D19" s="139">
        <v>1427.2360000000001</v>
      </c>
      <c r="E19" s="139">
        <v>1484.3254400000001</v>
      </c>
      <c r="F19" s="139">
        <v>1528.8552032</v>
      </c>
      <c r="G19" s="137">
        <v>1597.653687344</v>
      </c>
    </row>
    <row r="20" spans="1:7" ht="18.75" customHeight="1" x14ac:dyDescent="0.2">
      <c r="A20" s="7" t="s">
        <v>38</v>
      </c>
      <c r="B20" s="6" t="s">
        <v>3</v>
      </c>
      <c r="C20" s="139"/>
      <c r="D20" s="139"/>
      <c r="E20" s="139"/>
      <c r="F20" s="139"/>
      <c r="G20" s="137"/>
    </row>
    <row r="21" spans="1:7" ht="12.75" customHeight="1" x14ac:dyDescent="0.2">
      <c r="A21" s="7" t="s">
        <v>15</v>
      </c>
      <c r="B21" s="6" t="s">
        <v>3</v>
      </c>
      <c r="C21" s="131">
        <v>1107</v>
      </c>
      <c r="D21" s="132">
        <v>1129.1400000000001</v>
      </c>
      <c r="E21" s="132">
        <v>1163.0142000000001</v>
      </c>
      <c r="F21" s="132">
        <v>1192.089555</v>
      </c>
      <c r="G21" s="132">
        <v>1227.85224165</v>
      </c>
    </row>
    <row r="22" spans="1:7" ht="21.2" customHeight="1" x14ac:dyDescent="0.2">
      <c r="A22" s="3" t="s">
        <v>19</v>
      </c>
      <c r="B22" s="6" t="s">
        <v>3</v>
      </c>
      <c r="C22" s="138">
        <f>C26</f>
        <v>0</v>
      </c>
      <c r="D22" s="138">
        <f t="shared" ref="D22:G22" si="2">D26</f>
        <v>0</v>
      </c>
      <c r="E22" s="138">
        <f t="shared" si="2"/>
        <v>0</v>
      </c>
      <c r="F22" s="138">
        <f t="shared" si="2"/>
        <v>0</v>
      </c>
      <c r="G22" s="138">
        <f t="shared" si="2"/>
        <v>0</v>
      </c>
    </row>
    <row r="23" spans="1:7" ht="14.25" customHeight="1" x14ac:dyDescent="0.2">
      <c r="A23" s="7" t="s">
        <v>24</v>
      </c>
      <c r="B23" s="6" t="s">
        <v>1</v>
      </c>
      <c r="C23" s="138"/>
      <c r="D23" s="138"/>
      <c r="E23" s="138"/>
      <c r="F23" s="138"/>
      <c r="G23" s="138"/>
    </row>
    <row r="24" spans="1:7" ht="18" customHeight="1" x14ac:dyDescent="0.2">
      <c r="A24" s="7" t="s">
        <v>13</v>
      </c>
      <c r="B24" s="6"/>
      <c r="C24" s="138"/>
      <c r="D24" s="138"/>
      <c r="E24" s="138"/>
      <c r="F24" s="138"/>
      <c r="G24" s="138"/>
    </row>
    <row r="25" spans="1:7" ht="18" customHeight="1" x14ac:dyDescent="0.2">
      <c r="A25" s="7" t="s">
        <v>30</v>
      </c>
      <c r="B25" s="6" t="s">
        <v>3</v>
      </c>
      <c r="C25" s="138"/>
      <c r="D25" s="138"/>
      <c r="E25" s="138"/>
      <c r="F25" s="138"/>
      <c r="G25" s="138"/>
    </row>
    <row r="26" spans="1:7" ht="18" customHeight="1" x14ac:dyDescent="0.2">
      <c r="A26" s="7" t="s">
        <v>31</v>
      </c>
      <c r="B26" s="6" t="s">
        <v>3</v>
      </c>
      <c r="C26" s="138"/>
      <c r="D26" s="138"/>
      <c r="E26" s="138"/>
      <c r="F26" s="138"/>
      <c r="G26" s="138"/>
    </row>
    <row r="27" spans="1:7" ht="13.7" customHeight="1" x14ac:dyDescent="0.2">
      <c r="A27" s="7" t="s">
        <v>14</v>
      </c>
      <c r="B27" s="6" t="s">
        <v>3</v>
      </c>
      <c r="C27" s="138"/>
      <c r="D27" s="138"/>
      <c r="E27" s="138"/>
      <c r="F27" s="138"/>
      <c r="G27" s="138"/>
    </row>
    <row r="28" spans="1:7" ht="15.75" customHeight="1" x14ac:dyDescent="0.2">
      <c r="A28" s="7" t="s">
        <v>36</v>
      </c>
      <c r="B28" s="6" t="s">
        <v>3</v>
      </c>
      <c r="C28" s="138"/>
      <c r="D28" s="138"/>
      <c r="E28" s="138"/>
      <c r="F28" s="138"/>
      <c r="G28" s="138"/>
    </row>
    <row r="29" spans="1:7" ht="17.45" customHeight="1" x14ac:dyDescent="0.2">
      <c r="A29" s="7" t="s">
        <v>37</v>
      </c>
      <c r="B29" s="6" t="s">
        <v>3</v>
      </c>
      <c r="C29" s="138"/>
      <c r="D29" s="138"/>
      <c r="E29" s="138"/>
      <c r="F29" s="138"/>
      <c r="G29" s="138"/>
    </row>
    <row r="30" spans="1:7" ht="17.45" customHeight="1" x14ac:dyDescent="0.2">
      <c r="A30" s="7" t="s">
        <v>38</v>
      </c>
      <c r="B30" s="6" t="s">
        <v>3</v>
      </c>
      <c r="C30" s="138"/>
      <c r="D30" s="138"/>
      <c r="E30" s="138"/>
      <c r="F30" s="138"/>
      <c r="G30" s="138"/>
    </row>
    <row r="31" spans="1:7" ht="15" customHeight="1" x14ac:dyDescent="0.2">
      <c r="A31" s="7" t="s">
        <v>15</v>
      </c>
      <c r="B31" s="6" t="s">
        <v>3</v>
      </c>
      <c r="C31" s="138"/>
      <c r="D31" s="138"/>
      <c r="E31" s="138"/>
      <c r="F31" s="138"/>
      <c r="G31" s="138"/>
    </row>
    <row r="32" spans="1:7" ht="21.2" customHeight="1" x14ac:dyDescent="0.2">
      <c r="A32" s="3" t="s">
        <v>20</v>
      </c>
      <c r="B32" s="6" t="s">
        <v>3</v>
      </c>
      <c r="C32" s="140">
        <f>C35+C36+C42+C43+C46+C44</f>
        <v>2509</v>
      </c>
      <c r="D32" s="136">
        <f t="shared" ref="D32:G32" si="3">D7</f>
        <v>2556.3760000000002</v>
      </c>
      <c r="E32" s="136">
        <f t="shared" si="3"/>
        <v>2647.3396400000001</v>
      </c>
      <c r="F32" s="136">
        <f t="shared" si="3"/>
        <v>2720.9447582000003</v>
      </c>
      <c r="G32" s="136">
        <f t="shared" si="3"/>
        <v>2825.505928994</v>
      </c>
    </row>
    <row r="33" spans="1:16" ht="18.75" customHeight="1" x14ac:dyDescent="0.2">
      <c r="A33" s="7" t="s">
        <v>25</v>
      </c>
      <c r="B33" s="6" t="s">
        <v>1</v>
      </c>
      <c r="C33" s="138"/>
      <c r="D33" s="138"/>
      <c r="E33" s="138"/>
      <c r="F33" s="138"/>
      <c r="G33" s="138"/>
    </row>
    <row r="34" spans="1:16" ht="16.5" customHeight="1" x14ac:dyDescent="0.2">
      <c r="A34" s="7" t="s">
        <v>13</v>
      </c>
      <c r="B34" s="6"/>
      <c r="C34" s="138"/>
      <c r="D34" s="138"/>
      <c r="E34" s="138"/>
      <c r="F34" s="138"/>
      <c r="G34" s="138"/>
    </row>
    <row r="35" spans="1:16" ht="17.45" customHeight="1" x14ac:dyDescent="0.2">
      <c r="A35" s="7" t="s">
        <v>30</v>
      </c>
      <c r="B35" s="6" t="s">
        <v>3</v>
      </c>
      <c r="C35" s="138">
        <f>C10</f>
        <v>0</v>
      </c>
      <c r="D35" s="138">
        <f t="shared" ref="D35:G35" si="4">D10</f>
        <v>0</v>
      </c>
      <c r="E35" s="138">
        <f t="shared" si="4"/>
        <v>0</v>
      </c>
      <c r="F35" s="138">
        <f t="shared" si="4"/>
        <v>0</v>
      </c>
      <c r="G35" s="138">
        <f t="shared" si="4"/>
        <v>0</v>
      </c>
    </row>
    <row r="36" spans="1:16" ht="17.45" customHeight="1" x14ac:dyDescent="0.2">
      <c r="A36" s="7" t="s">
        <v>31</v>
      </c>
      <c r="B36" s="6" t="s">
        <v>3</v>
      </c>
      <c r="C36" s="138">
        <f>C38+C39+C40</f>
        <v>0</v>
      </c>
      <c r="D36" s="138">
        <f t="shared" ref="D36:G36" si="5">D38+D39+D40</f>
        <v>0</v>
      </c>
      <c r="E36" s="138">
        <f t="shared" si="5"/>
        <v>0</v>
      </c>
      <c r="F36" s="138">
        <f t="shared" si="5"/>
        <v>0</v>
      </c>
      <c r="G36" s="138">
        <f t="shared" si="5"/>
        <v>0</v>
      </c>
    </row>
    <row r="37" spans="1:16" x14ac:dyDescent="0.2">
      <c r="A37" s="7" t="s">
        <v>4</v>
      </c>
      <c r="B37" s="6"/>
      <c r="C37" s="138"/>
      <c r="D37" s="138"/>
      <c r="E37" s="138"/>
      <c r="F37" s="138"/>
      <c r="G37" s="138"/>
    </row>
    <row r="38" spans="1:16" ht="17.45" customHeight="1" x14ac:dyDescent="0.2">
      <c r="A38" s="7" t="s">
        <v>32</v>
      </c>
      <c r="B38" s="6" t="s">
        <v>3</v>
      </c>
      <c r="C38" s="138">
        <f>C13</f>
        <v>0</v>
      </c>
      <c r="D38" s="138">
        <f t="shared" ref="D38:G40" si="6">D13</f>
        <v>0</v>
      </c>
      <c r="E38" s="138">
        <f t="shared" si="6"/>
        <v>0</v>
      </c>
      <c r="F38" s="138">
        <f t="shared" si="6"/>
        <v>0</v>
      </c>
      <c r="G38" s="138">
        <f t="shared" si="6"/>
        <v>0</v>
      </c>
    </row>
    <row r="39" spans="1:16" ht="18" customHeight="1" x14ac:dyDescent="0.2">
      <c r="A39" s="7" t="s">
        <v>33</v>
      </c>
      <c r="B39" s="6" t="s">
        <v>3</v>
      </c>
      <c r="C39" s="138">
        <f>C26+C14</f>
        <v>0</v>
      </c>
      <c r="D39" s="138">
        <f t="shared" ref="D39:G39" si="7">D26+D14</f>
        <v>0</v>
      </c>
      <c r="E39" s="138">
        <f t="shared" si="7"/>
        <v>0</v>
      </c>
      <c r="F39" s="138">
        <f t="shared" si="7"/>
        <v>0</v>
      </c>
      <c r="G39" s="138">
        <f t="shared" si="7"/>
        <v>0</v>
      </c>
    </row>
    <row r="40" spans="1:16" ht="27.75" customHeight="1" x14ac:dyDescent="0.2">
      <c r="A40" s="7" t="s">
        <v>34</v>
      </c>
      <c r="B40" s="6" t="s">
        <v>3</v>
      </c>
      <c r="C40" s="138">
        <f>C15</f>
        <v>0</v>
      </c>
      <c r="D40" s="138">
        <f t="shared" si="6"/>
        <v>0</v>
      </c>
      <c r="E40" s="138">
        <f t="shared" si="6"/>
        <v>0</v>
      </c>
      <c r="F40" s="138">
        <f t="shared" si="6"/>
        <v>0</v>
      </c>
      <c r="G40" s="138">
        <f t="shared" si="6"/>
        <v>0</v>
      </c>
    </row>
    <row r="41" spans="1:16" ht="29.45" customHeight="1" x14ac:dyDescent="0.2">
      <c r="A41" s="7" t="s">
        <v>35</v>
      </c>
      <c r="B41" s="6" t="s">
        <v>3</v>
      </c>
      <c r="C41" s="138"/>
      <c r="D41" s="138"/>
      <c r="E41" s="138"/>
      <c r="F41" s="138"/>
      <c r="G41" s="138"/>
    </row>
    <row r="42" spans="1:16" ht="18.75" customHeight="1" x14ac:dyDescent="0.2">
      <c r="A42" s="7" t="s">
        <v>14</v>
      </c>
      <c r="B42" s="6" t="s">
        <v>3</v>
      </c>
      <c r="C42" s="138">
        <f>C17</f>
        <v>0</v>
      </c>
      <c r="D42" s="138">
        <f t="shared" ref="D42:G42" si="8">D17</f>
        <v>0</v>
      </c>
      <c r="E42" s="138">
        <f t="shared" si="8"/>
        <v>0</v>
      </c>
      <c r="F42" s="138">
        <f t="shared" si="8"/>
        <v>0</v>
      </c>
      <c r="G42" s="138">
        <f t="shared" si="8"/>
        <v>0</v>
      </c>
    </row>
    <row r="43" spans="1:16" ht="19.5" customHeight="1" x14ac:dyDescent="0.2">
      <c r="A43" s="7" t="s">
        <v>36</v>
      </c>
      <c r="B43" s="6" t="s">
        <v>3</v>
      </c>
      <c r="C43" s="138">
        <f>C28</f>
        <v>0</v>
      </c>
      <c r="D43" s="138">
        <f t="shared" ref="D43:G43" si="9">D28</f>
        <v>0</v>
      </c>
      <c r="E43" s="138">
        <f t="shared" si="9"/>
        <v>0</v>
      </c>
      <c r="F43" s="138">
        <f t="shared" si="9"/>
        <v>0</v>
      </c>
      <c r="G43" s="138">
        <f t="shared" si="9"/>
        <v>0</v>
      </c>
    </row>
    <row r="44" spans="1:16" ht="15" customHeight="1" x14ac:dyDescent="0.2">
      <c r="A44" s="7" t="s">
        <v>37</v>
      </c>
      <c r="B44" s="6" t="s">
        <v>3</v>
      </c>
      <c r="C44" s="138">
        <f>C19</f>
        <v>1402</v>
      </c>
      <c r="D44" s="138">
        <f t="shared" ref="D44:G44" si="10">D19</f>
        <v>1427.2360000000001</v>
      </c>
      <c r="E44" s="138">
        <f t="shared" si="10"/>
        <v>1484.3254400000001</v>
      </c>
      <c r="F44" s="138">
        <f t="shared" si="10"/>
        <v>1528.8552032</v>
      </c>
      <c r="G44" s="138">
        <f t="shared" si="10"/>
        <v>1597.653687344</v>
      </c>
    </row>
    <row r="45" spans="1:16" ht="18" customHeight="1" x14ac:dyDescent="0.2">
      <c r="A45" s="7" t="s">
        <v>38</v>
      </c>
      <c r="B45" s="6" t="s">
        <v>3</v>
      </c>
      <c r="C45" s="138"/>
      <c r="D45" s="138"/>
      <c r="E45" s="138"/>
      <c r="F45" s="138"/>
      <c r="G45" s="138"/>
    </row>
    <row r="46" spans="1:16" ht="16.5" customHeight="1" x14ac:dyDescent="0.2">
      <c r="A46" s="7" t="s">
        <v>15</v>
      </c>
      <c r="B46" s="6" t="s">
        <v>3</v>
      </c>
      <c r="C46" s="138">
        <f>C21</f>
        <v>1107</v>
      </c>
      <c r="D46" s="138">
        <f t="shared" ref="D46:G46" si="11">D21</f>
        <v>1129.1400000000001</v>
      </c>
      <c r="E46" s="138">
        <f t="shared" si="11"/>
        <v>1163.0142000000001</v>
      </c>
      <c r="F46" s="138">
        <f t="shared" si="11"/>
        <v>1192.089555</v>
      </c>
      <c r="G46" s="138">
        <f t="shared" si="11"/>
        <v>1227.85224165</v>
      </c>
    </row>
    <row r="47" spans="1:16" s="43" customFormat="1" ht="18" customHeight="1" x14ac:dyDescent="0.2">
      <c r="A47" s="41" t="s">
        <v>21</v>
      </c>
      <c r="B47" s="42" t="s">
        <v>3</v>
      </c>
      <c r="C47" s="106"/>
      <c r="D47" s="106"/>
      <c r="E47" s="106"/>
      <c r="F47" s="106"/>
      <c r="G47" s="107"/>
      <c r="H47" s="135"/>
      <c r="I47" s="135"/>
      <c r="J47" s="135"/>
      <c r="K47" s="135"/>
      <c r="L47" s="135"/>
      <c r="M47" s="135"/>
      <c r="N47" s="135"/>
      <c r="O47" s="135"/>
      <c r="P47" s="135"/>
    </row>
    <row r="48" spans="1:16" s="43" customFormat="1" ht="18" customHeight="1" x14ac:dyDescent="0.2">
      <c r="A48" s="47" t="s">
        <v>26</v>
      </c>
      <c r="B48" s="42" t="s">
        <v>1</v>
      </c>
      <c r="C48" s="106"/>
      <c r="D48" s="106"/>
      <c r="E48" s="106"/>
      <c r="F48" s="106"/>
      <c r="G48" s="121"/>
      <c r="H48" s="135"/>
      <c r="I48" s="135"/>
      <c r="J48" s="135"/>
      <c r="K48" s="135"/>
      <c r="L48" s="135"/>
      <c r="M48" s="135"/>
      <c r="N48" s="135"/>
      <c r="O48" s="135"/>
      <c r="P48" s="135"/>
    </row>
    <row r="49" spans="1:16" s="43" customFormat="1" ht="23.25" customHeight="1" x14ac:dyDescent="0.2">
      <c r="A49" s="41" t="s">
        <v>22</v>
      </c>
      <c r="B49" s="42" t="s">
        <v>2</v>
      </c>
      <c r="C49" s="107"/>
      <c r="D49" s="107"/>
      <c r="E49" s="107"/>
      <c r="F49" s="106"/>
      <c r="G49" s="107"/>
      <c r="H49" s="141"/>
      <c r="I49" s="135"/>
      <c r="J49" s="135"/>
      <c r="K49" s="135"/>
      <c r="L49" s="135"/>
      <c r="M49" s="135"/>
      <c r="N49" s="135"/>
      <c r="O49" s="135"/>
      <c r="P49" s="135"/>
    </row>
    <row r="50" spans="1:16" ht="17.45" customHeight="1" x14ac:dyDescent="0.2">
      <c r="A50" s="22" t="s">
        <v>5</v>
      </c>
      <c r="B50" s="23"/>
      <c r="C50" s="142"/>
      <c r="D50" s="143" t="s">
        <v>6</v>
      </c>
      <c r="E50" s="144"/>
      <c r="F50" s="273" t="s">
        <v>29</v>
      </c>
      <c r="G50" s="274"/>
      <c r="H50" s="145"/>
    </row>
    <row r="51" spans="1:16" ht="21.75" customHeight="1" x14ac:dyDescent="0.2">
      <c r="A51" s="8"/>
      <c r="B51" s="1"/>
      <c r="C51" s="133"/>
      <c r="D51" s="133"/>
      <c r="E51" s="133"/>
      <c r="F51" s="133"/>
      <c r="G51" s="133"/>
      <c r="H51" s="146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O25" sqref="O25"/>
    </sheetView>
  </sheetViews>
  <sheetFormatPr defaultRowHeight="12.75" x14ac:dyDescent="0.2"/>
  <cols>
    <col min="1" max="1" width="57.28515625" customWidth="1"/>
    <col min="3" max="4" width="10.140625" style="134" customWidth="1"/>
    <col min="5" max="5" width="10.28515625" style="134" customWidth="1"/>
    <col min="6" max="6" width="9.85546875" style="134" customWidth="1"/>
    <col min="7" max="7" width="11.85546875" style="134" customWidth="1"/>
    <col min="8" max="12" width="8.85546875" style="134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2" x14ac:dyDescent="0.2">
      <c r="A1" s="275" t="s">
        <v>7</v>
      </c>
      <c r="B1" s="275"/>
      <c r="C1" s="275"/>
      <c r="D1" s="275"/>
      <c r="E1" s="275"/>
      <c r="F1" s="275"/>
      <c r="G1" s="232"/>
      <c r="H1" s="233"/>
    </row>
    <row r="2" spans="1:12" ht="13.5" thickBot="1" x14ac:dyDescent="0.25">
      <c r="A2" s="234" t="s">
        <v>59</v>
      </c>
      <c r="B2" s="235"/>
      <c r="C2" s="232"/>
      <c r="D2" s="232"/>
      <c r="E2" s="232"/>
      <c r="F2" s="232"/>
      <c r="G2" s="232"/>
      <c r="H2" s="233"/>
    </row>
    <row r="3" spans="1:12" ht="13.5" thickBot="1" x14ac:dyDescent="0.25">
      <c r="A3" s="276" t="s">
        <v>8</v>
      </c>
      <c r="B3" s="278" t="s">
        <v>9</v>
      </c>
      <c r="C3" s="236">
        <v>2022</v>
      </c>
      <c r="D3" s="236">
        <v>2023</v>
      </c>
      <c r="E3" s="280" t="s">
        <v>12</v>
      </c>
      <c r="F3" s="281"/>
      <c r="G3" s="282"/>
      <c r="H3" s="233"/>
    </row>
    <row r="4" spans="1:12" ht="13.5" thickBot="1" x14ac:dyDescent="0.25">
      <c r="A4" s="277"/>
      <c r="B4" s="279"/>
      <c r="C4" s="237" t="s">
        <v>10</v>
      </c>
      <c r="D4" s="238" t="s">
        <v>11</v>
      </c>
      <c r="E4" s="239">
        <v>2024</v>
      </c>
      <c r="F4" s="239">
        <v>2025</v>
      </c>
      <c r="G4" s="239">
        <v>2026</v>
      </c>
      <c r="H4" s="233"/>
    </row>
    <row r="5" spans="1:12" s="43" customFormat="1" ht="28.5" customHeight="1" x14ac:dyDescent="0.2">
      <c r="A5" s="240" t="s">
        <v>45</v>
      </c>
      <c r="B5" s="241" t="s">
        <v>0</v>
      </c>
      <c r="C5" s="242">
        <v>4</v>
      </c>
      <c r="D5" s="242">
        <v>4</v>
      </c>
      <c r="E5" s="242">
        <v>4</v>
      </c>
      <c r="F5" s="242">
        <v>4</v>
      </c>
      <c r="G5" s="242">
        <v>4</v>
      </c>
      <c r="H5" s="243"/>
      <c r="I5" s="135"/>
      <c r="J5" s="135"/>
      <c r="K5" s="135"/>
      <c r="L5" s="135"/>
    </row>
    <row r="6" spans="1:12" s="87" customFormat="1" ht="27.75" customHeight="1" x14ac:dyDescent="0.2">
      <c r="A6" s="240" t="s">
        <v>16</v>
      </c>
      <c r="B6" s="244" t="s">
        <v>17</v>
      </c>
      <c r="C6" s="245">
        <v>3</v>
      </c>
      <c r="D6" s="245">
        <v>9</v>
      </c>
      <c r="E6" s="245">
        <v>9</v>
      </c>
      <c r="F6" s="245">
        <v>9</v>
      </c>
      <c r="G6" s="245">
        <v>9</v>
      </c>
      <c r="H6" s="243"/>
      <c r="I6" s="147"/>
      <c r="J6" s="147"/>
      <c r="K6" s="147"/>
      <c r="L6" s="147"/>
    </row>
    <row r="7" spans="1:12" s="43" customFormat="1" ht="22.7" customHeight="1" x14ac:dyDescent="0.2">
      <c r="A7" s="240" t="s">
        <v>18</v>
      </c>
      <c r="B7" s="244" t="s">
        <v>3</v>
      </c>
      <c r="C7" s="246">
        <f>C10+C11+C17+C21</f>
        <v>695</v>
      </c>
      <c r="D7" s="246">
        <v>695</v>
      </c>
      <c r="E7" s="246">
        <v>700</v>
      </c>
      <c r="F7" s="246">
        <v>700</v>
      </c>
      <c r="G7" s="246">
        <v>700</v>
      </c>
      <c r="H7" s="243"/>
      <c r="I7" s="135"/>
      <c r="J7" s="135"/>
      <c r="K7" s="135"/>
      <c r="L7" s="135"/>
    </row>
    <row r="8" spans="1:12" s="43" customFormat="1" ht="15.75" customHeight="1" x14ac:dyDescent="0.2">
      <c r="A8" s="247" t="s">
        <v>23</v>
      </c>
      <c r="B8" s="244" t="s">
        <v>1</v>
      </c>
      <c r="C8" s="248"/>
      <c r="D8" s="248"/>
      <c r="E8" s="248"/>
      <c r="F8" s="248"/>
      <c r="G8" s="246"/>
      <c r="H8" s="243"/>
      <c r="I8" s="135"/>
      <c r="J8" s="135"/>
      <c r="K8" s="135"/>
      <c r="L8" s="135"/>
    </row>
    <row r="9" spans="1:12" s="43" customFormat="1" x14ac:dyDescent="0.2">
      <c r="A9" s="249" t="s">
        <v>13</v>
      </c>
      <c r="B9" s="244"/>
      <c r="C9" s="248"/>
      <c r="D9" s="248"/>
      <c r="E9" s="248"/>
      <c r="F9" s="248"/>
      <c r="G9" s="246"/>
      <c r="H9" s="243"/>
      <c r="I9" s="135"/>
      <c r="J9" s="135"/>
      <c r="K9" s="135"/>
      <c r="L9" s="135"/>
    </row>
    <row r="10" spans="1:12" s="43" customFormat="1" ht="16.5" customHeight="1" x14ac:dyDescent="0.2">
      <c r="A10" s="249" t="s">
        <v>30</v>
      </c>
      <c r="B10" s="244" t="s">
        <v>3</v>
      </c>
      <c r="C10" s="250">
        <v>695</v>
      </c>
      <c r="D10" s="250">
        <v>776.59299999999996</v>
      </c>
      <c r="E10" s="250">
        <v>840</v>
      </c>
      <c r="F10" s="250">
        <v>910</v>
      </c>
      <c r="G10" s="250">
        <v>1000</v>
      </c>
      <c r="H10" s="243"/>
      <c r="I10" s="135"/>
      <c r="J10" s="135"/>
      <c r="K10" s="135"/>
      <c r="L10" s="135"/>
    </row>
    <row r="11" spans="1:12" s="43" customFormat="1" ht="15.75" customHeight="1" x14ac:dyDescent="0.2">
      <c r="A11" s="249" t="s">
        <v>31</v>
      </c>
      <c r="B11" s="244" t="s">
        <v>3</v>
      </c>
      <c r="C11" s="246">
        <f>C13+C14+C15+C16</f>
        <v>0</v>
      </c>
      <c r="D11" s="246">
        <f t="shared" ref="D11:G11" si="0">D13+D14+D15+D16</f>
        <v>0</v>
      </c>
      <c r="E11" s="246">
        <f t="shared" si="0"/>
        <v>0</v>
      </c>
      <c r="F11" s="246">
        <f t="shared" si="0"/>
        <v>0</v>
      </c>
      <c r="G11" s="246">
        <f t="shared" si="0"/>
        <v>0</v>
      </c>
      <c r="H11" s="243"/>
      <c r="I11" s="135"/>
      <c r="J11" s="135"/>
      <c r="K11" s="135"/>
      <c r="L11" s="135"/>
    </row>
    <row r="12" spans="1:12" s="43" customFormat="1" x14ac:dyDescent="0.2">
      <c r="A12" s="249" t="s">
        <v>4</v>
      </c>
      <c r="B12" s="244"/>
      <c r="C12" s="248"/>
      <c r="D12" s="248"/>
      <c r="E12" s="248"/>
      <c r="F12" s="248"/>
      <c r="G12" s="246"/>
      <c r="H12" s="243"/>
      <c r="I12" s="135"/>
      <c r="J12" s="135"/>
      <c r="K12" s="135"/>
      <c r="L12" s="135"/>
    </row>
    <row r="13" spans="1:12" s="43" customFormat="1" ht="15" customHeight="1" x14ac:dyDescent="0.2">
      <c r="A13" s="249" t="s">
        <v>32</v>
      </c>
      <c r="B13" s="244" t="s">
        <v>3</v>
      </c>
      <c r="C13" s="251"/>
      <c r="D13" s="251"/>
      <c r="E13" s="251"/>
      <c r="F13" s="251"/>
      <c r="G13" s="251"/>
      <c r="H13" s="243"/>
      <c r="I13" s="135"/>
      <c r="J13" s="135"/>
      <c r="K13" s="135"/>
      <c r="L13" s="135"/>
    </row>
    <row r="14" spans="1:12" s="43" customFormat="1" ht="15.75" customHeight="1" x14ac:dyDescent="0.2">
      <c r="A14" s="249" t="s">
        <v>33</v>
      </c>
      <c r="B14" s="244" t="s">
        <v>3</v>
      </c>
      <c r="C14" s="250"/>
      <c r="D14" s="250"/>
      <c r="E14" s="250"/>
      <c r="F14" s="250"/>
      <c r="G14" s="250"/>
      <c r="H14" s="243"/>
      <c r="I14" s="135"/>
      <c r="J14" s="135"/>
      <c r="K14" s="135"/>
      <c r="L14" s="135"/>
    </row>
    <row r="15" spans="1:12" s="43" customFormat="1" ht="28.9" customHeight="1" x14ac:dyDescent="0.2">
      <c r="A15" s="249" t="s">
        <v>34</v>
      </c>
      <c r="B15" s="244" t="s">
        <v>3</v>
      </c>
      <c r="C15" s="251"/>
      <c r="D15" s="251"/>
      <c r="E15" s="251"/>
      <c r="F15" s="251"/>
      <c r="G15" s="251"/>
      <c r="H15" s="243"/>
      <c r="I15" s="135"/>
      <c r="J15" s="135"/>
      <c r="K15" s="135"/>
      <c r="L15" s="135"/>
    </row>
    <row r="16" spans="1:12" s="43" customFormat="1" ht="30.2" customHeight="1" x14ac:dyDescent="0.2">
      <c r="A16" s="249" t="s">
        <v>35</v>
      </c>
      <c r="B16" s="244" t="s">
        <v>3</v>
      </c>
      <c r="C16" s="248"/>
      <c r="D16" s="248"/>
      <c r="E16" s="248"/>
      <c r="F16" s="248"/>
      <c r="G16" s="246"/>
      <c r="H16" s="243"/>
      <c r="I16" s="135"/>
      <c r="J16" s="135"/>
      <c r="K16" s="135"/>
      <c r="L16" s="135"/>
    </row>
    <row r="17" spans="1:12" s="43" customFormat="1" ht="13.7" customHeight="1" x14ac:dyDescent="0.2">
      <c r="A17" s="249" t="s">
        <v>14</v>
      </c>
      <c r="B17" s="244" t="s">
        <v>3</v>
      </c>
      <c r="C17" s="250"/>
      <c r="D17" s="250"/>
      <c r="E17" s="250"/>
      <c r="F17" s="250"/>
      <c r="G17" s="250"/>
      <c r="H17" s="243"/>
      <c r="I17" s="135"/>
      <c r="J17" s="135"/>
      <c r="K17" s="135"/>
      <c r="L17" s="135"/>
    </row>
    <row r="18" spans="1:12" s="43" customFormat="1" ht="17.45" customHeight="1" x14ac:dyDescent="0.2">
      <c r="A18" s="249" t="s">
        <v>36</v>
      </c>
      <c r="B18" s="244" t="s">
        <v>3</v>
      </c>
      <c r="C18" s="248"/>
      <c r="D18" s="248"/>
      <c r="E18" s="248"/>
      <c r="F18" s="248"/>
      <c r="G18" s="246"/>
      <c r="H18" s="243"/>
      <c r="I18" s="135"/>
      <c r="J18" s="135"/>
      <c r="K18" s="135"/>
      <c r="L18" s="135"/>
    </row>
    <row r="19" spans="1:12" s="43" customFormat="1" ht="13.7" customHeight="1" x14ac:dyDescent="0.2">
      <c r="A19" s="249" t="s">
        <v>37</v>
      </c>
      <c r="B19" s="244" t="s">
        <v>3</v>
      </c>
      <c r="C19" s="248"/>
      <c r="D19" s="248"/>
      <c r="E19" s="248"/>
      <c r="F19" s="248"/>
      <c r="G19" s="246"/>
      <c r="H19" s="243"/>
      <c r="I19" s="135"/>
      <c r="J19" s="135"/>
      <c r="K19" s="135"/>
      <c r="L19" s="135"/>
    </row>
    <row r="20" spans="1:12" s="43" customFormat="1" ht="18.75" customHeight="1" x14ac:dyDescent="0.2">
      <c r="A20" s="249" t="s">
        <v>38</v>
      </c>
      <c r="B20" s="244" t="s">
        <v>3</v>
      </c>
      <c r="C20" s="248"/>
      <c r="D20" s="248"/>
      <c r="E20" s="248"/>
      <c r="F20" s="248"/>
      <c r="G20" s="246"/>
      <c r="H20" s="243"/>
      <c r="I20" s="135"/>
      <c r="J20" s="135"/>
      <c r="K20" s="135"/>
      <c r="L20" s="135"/>
    </row>
    <row r="21" spans="1:12" s="43" customFormat="1" ht="12.75" customHeight="1" x14ac:dyDescent="0.2">
      <c r="A21" s="249" t="s">
        <v>15</v>
      </c>
      <c r="B21" s="244" t="s">
        <v>3</v>
      </c>
      <c r="C21" s="251"/>
      <c r="D21" s="251"/>
      <c r="E21" s="251"/>
      <c r="F21" s="251"/>
      <c r="G21" s="251"/>
      <c r="H21" s="243"/>
      <c r="I21" s="135"/>
      <c r="J21" s="135"/>
      <c r="K21" s="135"/>
      <c r="L21" s="135"/>
    </row>
    <row r="22" spans="1:12" s="43" customFormat="1" ht="21.2" customHeight="1" x14ac:dyDescent="0.2">
      <c r="A22" s="240" t="s">
        <v>19</v>
      </c>
      <c r="B22" s="244" t="s">
        <v>3</v>
      </c>
      <c r="C22" s="246">
        <f>C26</f>
        <v>0</v>
      </c>
      <c r="D22" s="246">
        <f t="shared" ref="D22:G22" si="1">D26</f>
        <v>0</v>
      </c>
      <c r="E22" s="246">
        <f t="shared" si="1"/>
        <v>0</v>
      </c>
      <c r="F22" s="246">
        <f t="shared" si="1"/>
        <v>0</v>
      </c>
      <c r="G22" s="246">
        <f t="shared" si="1"/>
        <v>0</v>
      </c>
      <c r="H22" s="243"/>
      <c r="I22" s="135"/>
      <c r="J22" s="135"/>
      <c r="K22" s="135"/>
      <c r="L22" s="135"/>
    </row>
    <row r="23" spans="1:12" s="43" customFormat="1" ht="14.25" customHeight="1" x14ac:dyDescent="0.2">
      <c r="A23" s="249" t="s">
        <v>24</v>
      </c>
      <c r="B23" s="244" t="s">
        <v>1</v>
      </c>
      <c r="C23" s="246"/>
      <c r="D23" s="246"/>
      <c r="E23" s="246"/>
      <c r="F23" s="246"/>
      <c r="G23" s="246"/>
      <c r="H23" s="243"/>
      <c r="I23" s="135"/>
      <c r="J23" s="135"/>
      <c r="K23" s="135"/>
      <c r="L23" s="135"/>
    </row>
    <row r="24" spans="1:12" s="43" customFormat="1" ht="18" customHeight="1" x14ac:dyDescent="0.2">
      <c r="A24" s="249" t="s">
        <v>13</v>
      </c>
      <c r="B24" s="244"/>
      <c r="C24" s="246"/>
      <c r="D24" s="246"/>
      <c r="E24" s="246"/>
      <c r="F24" s="246"/>
      <c r="G24" s="246"/>
      <c r="H24" s="243"/>
      <c r="I24" s="135"/>
      <c r="J24" s="135"/>
      <c r="K24" s="135"/>
      <c r="L24" s="135"/>
    </row>
    <row r="25" spans="1:12" s="43" customFormat="1" ht="18" customHeight="1" x14ac:dyDescent="0.2">
      <c r="A25" s="249" t="s">
        <v>30</v>
      </c>
      <c r="B25" s="244" t="s">
        <v>3</v>
      </c>
      <c r="C25" s="246"/>
      <c r="D25" s="246"/>
      <c r="E25" s="246"/>
      <c r="F25" s="246"/>
      <c r="G25" s="246"/>
      <c r="H25" s="243"/>
      <c r="I25" s="135"/>
      <c r="J25" s="135"/>
      <c r="K25" s="135"/>
      <c r="L25" s="135"/>
    </row>
    <row r="26" spans="1:12" s="43" customFormat="1" ht="18" customHeight="1" x14ac:dyDescent="0.2">
      <c r="A26" s="249" t="s">
        <v>31</v>
      </c>
      <c r="B26" s="244" t="s">
        <v>3</v>
      </c>
      <c r="C26" s="246"/>
      <c r="D26" s="246"/>
      <c r="E26" s="246"/>
      <c r="F26" s="246"/>
      <c r="G26" s="246"/>
      <c r="H26" s="243"/>
      <c r="I26" s="135"/>
      <c r="J26" s="135"/>
      <c r="K26" s="135"/>
      <c r="L26" s="135"/>
    </row>
    <row r="27" spans="1:12" s="43" customFormat="1" ht="13.7" customHeight="1" x14ac:dyDescent="0.2">
      <c r="A27" s="249" t="s">
        <v>14</v>
      </c>
      <c r="B27" s="244" t="s">
        <v>3</v>
      </c>
      <c r="C27" s="246"/>
      <c r="D27" s="246"/>
      <c r="E27" s="246"/>
      <c r="F27" s="246"/>
      <c r="G27" s="246"/>
      <c r="H27" s="243"/>
      <c r="I27" s="135"/>
      <c r="J27" s="135"/>
      <c r="K27" s="135"/>
      <c r="L27" s="135"/>
    </row>
    <row r="28" spans="1:12" s="43" customFormat="1" ht="15.75" customHeight="1" x14ac:dyDescent="0.2">
      <c r="A28" s="249" t="s">
        <v>36</v>
      </c>
      <c r="B28" s="244" t="s">
        <v>3</v>
      </c>
      <c r="C28" s="246"/>
      <c r="D28" s="246"/>
      <c r="E28" s="246"/>
      <c r="F28" s="246"/>
      <c r="G28" s="246"/>
      <c r="H28" s="243"/>
      <c r="I28" s="135"/>
      <c r="J28" s="135"/>
      <c r="K28" s="135"/>
      <c r="L28" s="135"/>
    </row>
    <row r="29" spans="1:12" s="43" customFormat="1" ht="17.45" customHeight="1" x14ac:dyDescent="0.2">
      <c r="A29" s="249" t="s">
        <v>37</v>
      </c>
      <c r="B29" s="244" t="s">
        <v>3</v>
      </c>
      <c r="C29" s="246"/>
      <c r="D29" s="246"/>
      <c r="E29" s="246"/>
      <c r="F29" s="246"/>
      <c r="G29" s="246"/>
      <c r="H29" s="243"/>
      <c r="I29" s="135"/>
      <c r="J29" s="135"/>
      <c r="K29" s="135"/>
      <c r="L29" s="135"/>
    </row>
    <row r="30" spans="1:12" s="43" customFormat="1" ht="17.45" customHeight="1" x14ac:dyDescent="0.2">
      <c r="A30" s="249" t="s">
        <v>38</v>
      </c>
      <c r="B30" s="244" t="s">
        <v>3</v>
      </c>
      <c r="C30" s="246"/>
      <c r="D30" s="246"/>
      <c r="E30" s="246"/>
      <c r="F30" s="246"/>
      <c r="G30" s="246"/>
      <c r="H30" s="243"/>
      <c r="I30" s="135"/>
      <c r="J30" s="135"/>
      <c r="K30" s="135"/>
      <c r="L30" s="135"/>
    </row>
    <row r="31" spans="1:12" s="43" customFormat="1" ht="15" customHeight="1" x14ac:dyDescent="0.2">
      <c r="A31" s="249" t="s">
        <v>15</v>
      </c>
      <c r="B31" s="244" t="s">
        <v>3</v>
      </c>
      <c r="C31" s="246"/>
      <c r="D31" s="246"/>
      <c r="E31" s="246"/>
      <c r="F31" s="246"/>
      <c r="G31" s="246"/>
      <c r="H31" s="243"/>
      <c r="I31" s="135"/>
      <c r="J31" s="135"/>
      <c r="K31" s="135"/>
      <c r="L31" s="135"/>
    </row>
    <row r="32" spans="1:12" s="43" customFormat="1" ht="21.2" customHeight="1" x14ac:dyDescent="0.2">
      <c r="A32" s="240" t="s">
        <v>20</v>
      </c>
      <c r="B32" s="244" t="s">
        <v>3</v>
      </c>
      <c r="C32" s="246">
        <f>C35+C36+C42+C43+C46</f>
        <v>695</v>
      </c>
      <c r="D32" s="246">
        <f t="shared" ref="D32:G32" si="2">D35+D36+D42+D43+D46</f>
        <v>776.59299999999996</v>
      </c>
      <c r="E32" s="246">
        <f t="shared" si="2"/>
        <v>840</v>
      </c>
      <c r="F32" s="246">
        <f t="shared" si="2"/>
        <v>910</v>
      </c>
      <c r="G32" s="246">
        <f t="shared" si="2"/>
        <v>1000</v>
      </c>
      <c r="H32" s="243"/>
      <c r="I32" s="135"/>
      <c r="J32" s="135"/>
      <c r="K32" s="135"/>
      <c r="L32" s="135"/>
    </row>
    <row r="33" spans="1:12" s="43" customFormat="1" ht="18.75" customHeight="1" x14ac:dyDescent="0.2">
      <c r="A33" s="249" t="s">
        <v>25</v>
      </c>
      <c r="B33" s="244" t="s">
        <v>1</v>
      </c>
      <c r="C33" s="246"/>
      <c r="D33" s="246"/>
      <c r="E33" s="246"/>
      <c r="F33" s="246"/>
      <c r="G33" s="246"/>
      <c r="H33" s="243"/>
      <c r="I33" s="135"/>
      <c r="J33" s="135"/>
      <c r="K33" s="135"/>
      <c r="L33" s="135"/>
    </row>
    <row r="34" spans="1:12" s="43" customFormat="1" ht="16.5" customHeight="1" x14ac:dyDescent="0.2">
      <c r="A34" s="249" t="s">
        <v>13</v>
      </c>
      <c r="B34" s="244"/>
      <c r="C34" s="246"/>
      <c r="D34" s="246"/>
      <c r="E34" s="246"/>
      <c r="F34" s="246"/>
      <c r="G34" s="246"/>
      <c r="H34" s="243"/>
      <c r="I34" s="135"/>
      <c r="J34" s="135"/>
      <c r="K34" s="135"/>
      <c r="L34" s="135"/>
    </row>
    <row r="35" spans="1:12" s="43" customFormat="1" ht="17.45" customHeight="1" x14ac:dyDescent="0.2">
      <c r="A35" s="249" t="s">
        <v>30</v>
      </c>
      <c r="B35" s="244" t="s">
        <v>3</v>
      </c>
      <c r="C35" s="246">
        <f>C10</f>
        <v>695</v>
      </c>
      <c r="D35" s="246">
        <f t="shared" ref="D35:G35" si="3">D10</f>
        <v>776.59299999999996</v>
      </c>
      <c r="E35" s="246">
        <f t="shared" si="3"/>
        <v>840</v>
      </c>
      <c r="F35" s="246">
        <f t="shared" si="3"/>
        <v>910</v>
      </c>
      <c r="G35" s="246">
        <f t="shared" si="3"/>
        <v>1000</v>
      </c>
      <c r="H35" s="243"/>
      <c r="I35" s="135"/>
      <c r="J35" s="135"/>
      <c r="K35" s="135"/>
      <c r="L35" s="135"/>
    </row>
    <row r="36" spans="1:12" s="43" customFormat="1" ht="17.45" customHeight="1" x14ac:dyDescent="0.2">
      <c r="A36" s="249" t="s">
        <v>31</v>
      </c>
      <c r="B36" s="244" t="s">
        <v>3</v>
      </c>
      <c r="C36" s="246">
        <f>C38+C39+C40</f>
        <v>0</v>
      </c>
      <c r="D36" s="246">
        <f t="shared" ref="D36:G36" si="4">D38+D39+D40</f>
        <v>0</v>
      </c>
      <c r="E36" s="246">
        <f t="shared" si="4"/>
        <v>0</v>
      </c>
      <c r="F36" s="246">
        <f t="shared" si="4"/>
        <v>0</v>
      </c>
      <c r="G36" s="246">
        <f t="shared" si="4"/>
        <v>0</v>
      </c>
      <c r="H36" s="243"/>
      <c r="I36" s="135"/>
      <c r="J36" s="135"/>
      <c r="K36" s="135"/>
      <c r="L36" s="135"/>
    </row>
    <row r="37" spans="1:12" s="43" customFormat="1" x14ac:dyDescent="0.2">
      <c r="A37" s="249" t="s">
        <v>4</v>
      </c>
      <c r="B37" s="244"/>
      <c r="C37" s="246"/>
      <c r="D37" s="246"/>
      <c r="E37" s="246"/>
      <c r="F37" s="246"/>
      <c r="G37" s="246"/>
      <c r="H37" s="243"/>
      <c r="I37" s="135"/>
      <c r="J37" s="135"/>
      <c r="K37" s="135"/>
      <c r="L37" s="135"/>
    </row>
    <row r="38" spans="1:12" s="43" customFormat="1" ht="17.45" customHeight="1" x14ac:dyDescent="0.2">
      <c r="A38" s="249" t="s">
        <v>32</v>
      </c>
      <c r="B38" s="244" t="s">
        <v>3</v>
      </c>
      <c r="C38" s="248">
        <f>C13</f>
        <v>0</v>
      </c>
      <c r="D38" s="248">
        <f t="shared" ref="D38:G40" si="5">D13</f>
        <v>0</v>
      </c>
      <c r="E38" s="248">
        <f t="shared" si="5"/>
        <v>0</v>
      </c>
      <c r="F38" s="248">
        <f t="shared" si="5"/>
        <v>0</v>
      </c>
      <c r="G38" s="248">
        <f t="shared" si="5"/>
        <v>0</v>
      </c>
      <c r="H38" s="243"/>
      <c r="I38" s="135"/>
      <c r="J38" s="135"/>
      <c r="K38" s="135"/>
      <c r="L38" s="135"/>
    </row>
    <row r="39" spans="1:12" s="43" customFormat="1" ht="18" customHeight="1" x14ac:dyDescent="0.2">
      <c r="A39" s="249" t="s">
        <v>33</v>
      </c>
      <c r="B39" s="244" t="s">
        <v>3</v>
      </c>
      <c r="C39" s="248">
        <f>C26+C14</f>
        <v>0</v>
      </c>
      <c r="D39" s="248">
        <f t="shared" ref="D39:G39" si="6">D26+D14</f>
        <v>0</v>
      </c>
      <c r="E39" s="248">
        <f t="shared" si="6"/>
        <v>0</v>
      </c>
      <c r="F39" s="248">
        <f t="shared" si="6"/>
        <v>0</v>
      </c>
      <c r="G39" s="248">
        <f t="shared" si="6"/>
        <v>0</v>
      </c>
      <c r="H39" s="243"/>
      <c r="I39" s="135"/>
      <c r="J39" s="135"/>
      <c r="K39" s="135"/>
      <c r="L39" s="135"/>
    </row>
    <row r="40" spans="1:12" s="43" customFormat="1" ht="27.75" customHeight="1" x14ac:dyDescent="0.2">
      <c r="A40" s="249" t="s">
        <v>34</v>
      </c>
      <c r="B40" s="244" t="s">
        <v>3</v>
      </c>
      <c r="C40" s="248">
        <f>C15</f>
        <v>0</v>
      </c>
      <c r="D40" s="248">
        <f t="shared" si="5"/>
        <v>0</v>
      </c>
      <c r="E40" s="248">
        <f t="shared" si="5"/>
        <v>0</v>
      </c>
      <c r="F40" s="248">
        <f t="shared" si="5"/>
        <v>0</v>
      </c>
      <c r="G40" s="248">
        <f t="shared" si="5"/>
        <v>0</v>
      </c>
      <c r="H40" s="243"/>
      <c r="I40" s="135"/>
      <c r="J40" s="135"/>
      <c r="K40" s="135"/>
      <c r="L40" s="135"/>
    </row>
    <row r="41" spans="1:12" s="43" customFormat="1" ht="29.45" customHeight="1" x14ac:dyDescent="0.2">
      <c r="A41" s="249" t="s">
        <v>35</v>
      </c>
      <c r="B41" s="244" t="s">
        <v>3</v>
      </c>
      <c r="C41" s="248"/>
      <c r="D41" s="248"/>
      <c r="E41" s="248"/>
      <c r="F41" s="248"/>
      <c r="G41" s="246"/>
      <c r="H41" s="243"/>
      <c r="I41" s="135"/>
      <c r="J41" s="135"/>
      <c r="K41" s="135"/>
      <c r="L41" s="135"/>
    </row>
    <row r="42" spans="1:12" s="43" customFormat="1" ht="18.75" customHeight="1" x14ac:dyDescent="0.2">
      <c r="A42" s="249" t="s">
        <v>14</v>
      </c>
      <c r="B42" s="244" t="s">
        <v>3</v>
      </c>
      <c r="C42" s="248">
        <f>C17</f>
        <v>0</v>
      </c>
      <c r="D42" s="248">
        <f t="shared" ref="D42:G42" si="7">D17</f>
        <v>0</v>
      </c>
      <c r="E42" s="248">
        <f t="shared" si="7"/>
        <v>0</v>
      </c>
      <c r="F42" s="248">
        <f t="shared" si="7"/>
        <v>0</v>
      </c>
      <c r="G42" s="248">
        <f t="shared" si="7"/>
        <v>0</v>
      </c>
      <c r="H42" s="243"/>
      <c r="I42" s="135"/>
      <c r="J42" s="135"/>
      <c r="K42" s="135"/>
      <c r="L42" s="135"/>
    </row>
    <row r="43" spans="1:12" s="43" customFormat="1" ht="19.5" customHeight="1" x14ac:dyDescent="0.2">
      <c r="A43" s="249" t="s">
        <v>36</v>
      </c>
      <c r="B43" s="244" t="s">
        <v>3</v>
      </c>
      <c r="C43" s="248">
        <f>C28</f>
        <v>0</v>
      </c>
      <c r="D43" s="248">
        <f t="shared" ref="D43:G43" si="8">D28</f>
        <v>0</v>
      </c>
      <c r="E43" s="248">
        <f t="shared" si="8"/>
        <v>0</v>
      </c>
      <c r="F43" s="248">
        <f t="shared" si="8"/>
        <v>0</v>
      </c>
      <c r="G43" s="248">
        <f t="shared" si="8"/>
        <v>0</v>
      </c>
      <c r="H43" s="243"/>
      <c r="I43" s="135"/>
      <c r="J43" s="135"/>
      <c r="K43" s="135"/>
      <c r="L43" s="135"/>
    </row>
    <row r="44" spans="1:12" s="43" customFormat="1" ht="15" customHeight="1" x14ac:dyDescent="0.2">
      <c r="A44" s="249" t="s">
        <v>37</v>
      </c>
      <c r="B44" s="244" t="s">
        <v>3</v>
      </c>
      <c r="C44" s="248"/>
      <c r="D44" s="248"/>
      <c r="E44" s="248"/>
      <c r="F44" s="248"/>
      <c r="G44" s="246"/>
      <c r="H44" s="243"/>
      <c r="I44" s="135"/>
      <c r="J44" s="135"/>
      <c r="K44" s="135"/>
      <c r="L44" s="135"/>
    </row>
    <row r="45" spans="1:12" s="43" customFormat="1" ht="18" customHeight="1" x14ac:dyDescent="0.2">
      <c r="A45" s="249" t="s">
        <v>38</v>
      </c>
      <c r="B45" s="244" t="s">
        <v>3</v>
      </c>
      <c r="C45" s="248"/>
      <c r="D45" s="248"/>
      <c r="E45" s="248"/>
      <c r="F45" s="248"/>
      <c r="G45" s="246"/>
      <c r="H45" s="243"/>
      <c r="I45" s="135"/>
      <c r="J45" s="135"/>
      <c r="K45" s="135"/>
      <c r="L45" s="135"/>
    </row>
    <row r="46" spans="1:12" s="43" customFormat="1" ht="16.5" customHeight="1" x14ac:dyDescent="0.2">
      <c r="A46" s="249" t="s">
        <v>15</v>
      </c>
      <c r="B46" s="244" t="s">
        <v>3</v>
      </c>
      <c r="C46" s="248">
        <f>C21</f>
        <v>0</v>
      </c>
      <c r="D46" s="248">
        <f t="shared" ref="D46:G46" si="9">D21</f>
        <v>0</v>
      </c>
      <c r="E46" s="248">
        <f t="shared" si="9"/>
        <v>0</v>
      </c>
      <c r="F46" s="248">
        <f t="shared" si="9"/>
        <v>0</v>
      </c>
      <c r="G46" s="248">
        <f t="shared" si="9"/>
        <v>0</v>
      </c>
      <c r="H46" s="243"/>
      <c r="I46" s="135"/>
      <c r="J46" s="135"/>
      <c r="K46" s="135"/>
      <c r="L46" s="135"/>
    </row>
    <row r="47" spans="1:12" s="43" customFormat="1" ht="18" customHeight="1" x14ac:dyDescent="0.2">
      <c r="A47" s="240" t="s">
        <v>21</v>
      </c>
      <c r="B47" s="244" t="s">
        <v>3</v>
      </c>
      <c r="C47" s="252"/>
      <c r="D47" s="252"/>
      <c r="E47" s="252"/>
      <c r="F47" s="252"/>
      <c r="G47" s="253"/>
      <c r="H47" s="243"/>
      <c r="I47" s="135"/>
      <c r="J47" s="135"/>
      <c r="K47" s="135"/>
      <c r="L47" s="135"/>
    </row>
    <row r="48" spans="1:12" s="43" customFormat="1" ht="18" customHeight="1" x14ac:dyDescent="0.2">
      <c r="A48" s="249" t="s">
        <v>26</v>
      </c>
      <c r="B48" s="244" t="s">
        <v>1</v>
      </c>
      <c r="C48" s="252"/>
      <c r="D48" s="252"/>
      <c r="E48" s="252"/>
      <c r="F48" s="252"/>
      <c r="G48" s="254"/>
      <c r="H48" s="243"/>
      <c r="I48" s="135"/>
      <c r="J48" s="135"/>
      <c r="K48" s="135"/>
      <c r="L48" s="135"/>
    </row>
    <row r="49" spans="1:12" s="43" customFormat="1" ht="23.25" customHeight="1" x14ac:dyDescent="0.2">
      <c r="A49" s="240" t="s">
        <v>22</v>
      </c>
      <c r="B49" s="244" t="s">
        <v>2</v>
      </c>
      <c r="C49" s="253"/>
      <c r="D49" s="253"/>
      <c r="E49" s="253"/>
      <c r="F49" s="252"/>
      <c r="G49" s="253"/>
      <c r="H49" s="255"/>
      <c r="I49" s="135"/>
      <c r="J49" s="135"/>
      <c r="K49" s="135"/>
      <c r="L49" s="135"/>
    </row>
    <row r="50" spans="1:12" ht="17.45" customHeight="1" x14ac:dyDescent="0.2">
      <c r="A50" s="283" t="s">
        <v>95</v>
      </c>
      <c r="B50" s="284"/>
      <c r="C50" s="284"/>
      <c r="D50" s="284"/>
      <c r="E50" s="284"/>
      <c r="F50" s="284"/>
      <c r="G50" s="285"/>
      <c r="H50" s="256"/>
    </row>
    <row r="51" spans="1:12" ht="21.75" customHeight="1" x14ac:dyDescent="0.2">
      <c r="A51" s="8"/>
      <c r="B51" s="1"/>
      <c r="C51" s="133"/>
      <c r="D51" s="133"/>
      <c r="E51" s="133"/>
      <c r="F51" s="133"/>
      <c r="G51" s="133"/>
      <c r="H51" s="146"/>
    </row>
  </sheetData>
  <mergeCells count="5">
    <mergeCell ref="A1:F1"/>
    <mergeCell ref="A3:A4"/>
    <mergeCell ref="B3:B4"/>
    <mergeCell ref="E3:G3"/>
    <mergeCell ref="A50:G5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opLeftCell="A16" workbookViewId="0">
      <selection activeCell="C32" sqref="C32:G32"/>
    </sheetView>
  </sheetViews>
  <sheetFormatPr defaultRowHeight="12.75" x14ac:dyDescent="0.2"/>
  <cols>
    <col min="1" max="1" width="57.28515625" customWidth="1"/>
    <col min="3" max="3" width="11.28515625" style="134" customWidth="1"/>
    <col min="4" max="4" width="10.140625" style="134" customWidth="1"/>
    <col min="5" max="5" width="10.28515625" style="134" customWidth="1"/>
    <col min="6" max="6" width="9.85546875" style="134" customWidth="1"/>
    <col min="7" max="7" width="11.85546875" style="134" customWidth="1"/>
    <col min="8" max="15" width="8.85546875" style="134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5" ht="15.75" x14ac:dyDescent="0.25">
      <c r="A1" s="257" t="s">
        <v>7</v>
      </c>
      <c r="B1" s="257"/>
      <c r="C1" s="257"/>
      <c r="D1" s="257"/>
      <c r="E1" s="257"/>
      <c r="F1" s="257"/>
      <c r="G1" s="133"/>
    </row>
    <row r="2" spans="1:15" ht="15.75" thickBot="1" x14ac:dyDescent="0.3">
      <c r="A2" s="69" t="s">
        <v>60</v>
      </c>
      <c r="B2" s="1"/>
      <c r="C2" s="133"/>
      <c r="D2" s="133"/>
      <c r="E2" s="133"/>
      <c r="F2" s="133"/>
      <c r="G2" s="133"/>
    </row>
    <row r="3" spans="1:15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5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5" s="43" customFormat="1" ht="43.5" customHeight="1" x14ac:dyDescent="0.2">
      <c r="A5" s="41" t="s">
        <v>46</v>
      </c>
      <c r="B5" s="49" t="s">
        <v>0</v>
      </c>
      <c r="C5" s="124">
        <v>24</v>
      </c>
      <c r="D5" s="124">
        <v>24</v>
      </c>
      <c r="E5" s="124">
        <v>24</v>
      </c>
      <c r="F5" s="124">
        <v>24</v>
      </c>
      <c r="G5" s="124">
        <v>24</v>
      </c>
      <c r="H5" s="135"/>
      <c r="I5" s="135"/>
      <c r="J5" s="135"/>
      <c r="K5" s="135"/>
      <c r="L5" s="135"/>
      <c r="M5" s="135"/>
      <c r="N5" s="135"/>
      <c r="O5" s="135"/>
    </row>
    <row r="6" spans="1:15" s="43" customFormat="1" ht="27.75" customHeight="1" x14ac:dyDescent="0.2">
      <c r="A6" s="41" t="s">
        <v>16</v>
      </c>
      <c r="B6" s="42" t="s">
        <v>17</v>
      </c>
      <c r="C6" s="125">
        <v>142</v>
      </c>
      <c r="D6" s="125">
        <v>142</v>
      </c>
      <c r="E6" s="125">
        <v>145</v>
      </c>
      <c r="F6" s="125">
        <v>150</v>
      </c>
      <c r="G6" s="125">
        <v>150</v>
      </c>
      <c r="H6" s="135"/>
      <c r="I6" s="135"/>
      <c r="J6" s="135"/>
      <c r="K6" s="135"/>
      <c r="L6" s="135"/>
      <c r="M6" s="135"/>
      <c r="N6" s="135"/>
      <c r="O6" s="135"/>
    </row>
    <row r="7" spans="1:15" s="43" customFormat="1" ht="22.7" customHeight="1" x14ac:dyDescent="0.2">
      <c r="A7" s="41" t="s">
        <v>18</v>
      </c>
      <c r="B7" s="42" t="s">
        <v>3</v>
      </c>
      <c r="C7" s="99">
        <f>C10+C11+C17+C20+C19+C21</f>
        <v>204607</v>
      </c>
      <c r="D7" s="99">
        <f t="shared" ref="D7:G7" si="0">D10+D11+D17+D20+D19+D21</f>
        <v>209253.45399999997</v>
      </c>
      <c r="E7" s="99">
        <f t="shared" si="0"/>
        <v>217506.15980599998</v>
      </c>
      <c r="F7" s="99">
        <f t="shared" si="0"/>
        <v>224349.54531194601</v>
      </c>
      <c r="G7" s="99">
        <f t="shared" si="0"/>
        <v>235421.47825199299</v>
      </c>
      <c r="H7" s="135"/>
      <c r="I7" s="135"/>
      <c r="J7" s="135"/>
      <c r="K7" s="135"/>
      <c r="L7" s="135"/>
      <c r="M7" s="135"/>
      <c r="N7" s="135"/>
      <c r="O7" s="135"/>
    </row>
    <row r="8" spans="1:15" s="43" customFormat="1" ht="15.75" customHeight="1" x14ac:dyDescent="0.2">
      <c r="A8" s="48" t="s">
        <v>23</v>
      </c>
      <c r="B8" s="42" t="s">
        <v>1</v>
      </c>
      <c r="C8" s="100"/>
      <c r="D8" s="100"/>
      <c r="E8" s="100"/>
      <c r="F8" s="100"/>
      <c r="G8" s="99"/>
      <c r="H8" s="135"/>
      <c r="I8" s="135"/>
      <c r="J8" s="135"/>
      <c r="K8" s="135"/>
      <c r="L8" s="135"/>
      <c r="M8" s="135"/>
      <c r="N8" s="135"/>
      <c r="O8" s="135"/>
    </row>
    <row r="9" spans="1:15" s="43" customFormat="1" x14ac:dyDescent="0.2">
      <c r="A9" s="47" t="s">
        <v>13</v>
      </c>
      <c r="B9" s="42"/>
      <c r="C9" s="100"/>
      <c r="D9" s="100"/>
      <c r="E9" s="100"/>
      <c r="F9" s="100"/>
      <c r="G9" s="99"/>
      <c r="H9" s="135"/>
      <c r="I9" s="135"/>
      <c r="J9" s="135"/>
      <c r="K9" s="135"/>
      <c r="L9" s="135"/>
      <c r="M9" s="135"/>
      <c r="N9" s="135"/>
      <c r="O9" s="135"/>
    </row>
    <row r="10" spans="1:15" s="43" customFormat="1" ht="16.5" customHeight="1" x14ac:dyDescent="0.2">
      <c r="A10" s="47" t="s">
        <v>30</v>
      </c>
      <c r="B10" s="42" t="s">
        <v>3</v>
      </c>
      <c r="C10" s="156"/>
      <c r="D10" s="156"/>
      <c r="E10" s="156"/>
      <c r="F10" s="156"/>
      <c r="G10" s="156"/>
      <c r="H10" s="135"/>
      <c r="I10" s="135"/>
      <c r="J10" s="135"/>
      <c r="K10" s="135"/>
      <c r="L10" s="135"/>
      <c r="M10" s="135"/>
      <c r="N10" s="135"/>
      <c r="O10" s="135"/>
    </row>
    <row r="11" spans="1:15" s="43" customFormat="1" ht="15.75" customHeight="1" x14ac:dyDescent="0.2">
      <c r="A11" s="47" t="s">
        <v>31</v>
      </c>
      <c r="B11" s="42" t="s">
        <v>3</v>
      </c>
      <c r="C11" s="99">
        <f>C13+C14+C15+C16</f>
        <v>83402</v>
      </c>
      <c r="D11" s="99">
        <f t="shared" ref="D11:G11" si="1">D13+D14+D15+D16</f>
        <v>85782.144</v>
      </c>
      <c r="E11" s="99">
        <f t="shared" si="1"/>
        <v>89384.486632</v>
      </c>
      <c r="F11" s="99">
        <f t="shared" si="1"/>
        <v>92503.563503704005</v>
      </c>
      <c r="G11" s="99">
        <f t="shared" si="1"/>
        <v>98614.028988378093</v>
      </c>
      <c r="H11" s="135"/>
      <c r="I11" s="135"/>
      <c r="J11" s="135"/>
      <c r="K11" s="135"/>
      <c r="L11" s="135"/>
      <c r="M11" s="135"/>
      <c r="N11" s="135"/>
      <c r="O11" s="135"/>
    </row>
    <row r="12" spans="1:15" s="43" customFormat="1" x14ac:dyDescent="0.2">
      <c r="A12" s="47" t="s">
        <v>4</v>
      </c>
      <c r="B12" s="42"/>
      <c r="C12" s="100"/>
      <c r="D12" s="100"/>
      <c r="E12" s="100"/>
      <c r="F12" s="100"/>
      <c r="G12" s="99"/>
      <c r="H12" s="135"/>
      <c r="I12" s="135"/>
      <c r="J12" s="135"/>
      <c r="K12" s="135"/>
      <c r="L12" s="135"/>
      <c r="M12" s="135"/>
      <c r="N12" s="135"/>
      <c r="O12" s="135"/>
    </row>
    <row r="13" spans="1:15" s="43" customFormat="1" ht="15" customHeight="1" x14ac:dyDescent="0.2">
      <c r="A13" s="47" t="s">
        <v>32</v>
      </c>
      <c r="B13" s="42" t="s">
        <v>3</v>
      </c>
      <c r="C13" s="131"/>
      <c r="D13" s="131"/>
      <c r="E13" s="131"/>
      <c r="F13" s="131"/>
      <c r="G13" s="131"/>
      <c r="H13" s="135"/>
      <c r="I13" s="135"/>
      <c r="J13" s="135"/>
      <c r="K13" s="135"/>
      <c r="L13" s="135"/>
      <c r="M13" s="135"/>
      <c r="N13" s="135"/>
      <c r="O13" s="135"/>
    </row>
    <row r="14" spans="1:15" s="43" customFormat="1" ht="15.75" customHeight="1" x14ac:dyDescent="0.2">
      <c r="A14" s="47" t="s">
        <v>33</v>
      </c>
      <c r="B14" s="42" t="s">
        <v>3</v>
      </c>
      <c r="C14" s="156">
        <v>83402</v>
      </c>
      <c r="D14" s="156">
        <v>85782.144</v>
      </c>
      <c r="E14" s="156">
        <v>89384.486632</v>
      </c>
      <c r="F14" s="156">
        <v>92503.563503704005</v>
      </c>
      <c r="G14" s="156">
        <v>98614.028988378093</v>
      </c>
      <c r="H14" s="135"/>
      <c r="I14" s="135"/>
      <c r="J14" s="135"/>
      <c r="K14" s="135"/>
      <c r="L14" s="135"/>
      <c r="M14" s="135"/>
      <c r="N14" s="135"/>
      <c r="O14" s="135"/>
    </row>
    <row r="15" spans="1:15" s="43" customFormat="1" ht="28.9" customHeight="1" x14ac:dyDescent="0.2">
      <c r="A15" s="47" t="s">
        <v>34</v>
      </c>
      <c r="B15" s="42" t="s">
        <v>3</v>
      </c>
      <c r="C15" s="131"/>
      <c r="D15" s="131"/>
      <c r="E15" s="131"/>
      <c r="F15" s="131"/>
      <c r="G15" s="131"/>
      <c r="H15" s="135"/>
      <c r="I15" s="135"/>
      <c r="J15" s="135"/>
      <c r="K15" s="135"/>
      <c r="L15" s="135"/>
      <c r="M15" s="135"/>
      <c r="N15" s="135"/>
      <c r="O15" s="135"/>
    </row>
    <row r="16" spans="1:15" s="43" customFormat="1" ht="30.2" customHeight="1" x14ac:dyDescent="0.2">
      <c r="A16" s="47" t="s">
        <v>35</v>
      </c>
      <c r="B16" s="42" t="s">
        <v>3</v>
      </c>
      <c r="C16" s="100"/>
      <c r="D16" s="100"/>
      <c r="E16" s="100"/>
      <c r="F16" s="100"/>
      <c r="G16" s="99"/>
      <c r="H16" s="135"/>
      <c r="I16" s="135"/>
      <c r="J16" s="135"/>
      <c r="K16" s="135"/>
      <c r="L16" s="135"/>
      <c r="M16" s="135"/>
      <c r="N16" s="135"/>
      <c r="O16" s="135"/>
    </row>
    <row r="17" spans="1:15" s="43" customFormat="1" ht="13.7" customHeight="1" x14ac:dyDescent="0.2">
      <c r="A17" s="47" t="s">
        <v>14</v>
      </c>
      <c r="B17" s="42" t="s">
        <v>3</v>
      </c>
      <c r="C17" s="156">
        <v>24689</v>
      </c>
      <c r="D17" s="156">
        <v>25133.402000000002</v>
      </c>
      <c r="E17" s="156">
        <v>26314.671893999999</v>
      </c>
      <c r="F17" s="156">
        <v>27446.202785441998</v>
      </c>
      <c r="G17" s="156">
        <v>28681.281910786885</v>
      </c>
      <c r="H17" s="135"/>
      <c r="I17" s="135"/>
      <c r="J17" s="135"/>
      <c r="K17" s="135"/>
      <c r="L17" s="135"/>
      <c r="M17" s="135"/>
      <c r="N17" s="135"/>
      <c r="O17" s="135"/>
    </row>
    <row r="18" spans="1:15" s="43" customFormat="1" ht="17.45" customHeight="1" x14ac:dyDescent="0.2">
      <c r="A18" s="47" t="s">
        <v>36</v>
      </c>
      <c r="B18" s="42" t="s">
        <v>3</v>
      </c>
      <c r="C18" s="100"/>
      <c r="D18" s="100"/>
      <c r="E18" s="100"/>
      <c r="F18" s="100"/>
      <c r="G18" s="99"/>
      <c r="H18" s="135"/>
      <c r="I18" s="135"/>
      <c r="J18" s="135"/>
      <c r="K18" s="135"/>
      <c r="L18" s="135"/>
      <c r="M18" s="135"/>
      <c r="N18" s="135"/>
      <c r="O18" s="135"/>
    </row>
    <row r="19" spans="1:15" s="43" customFormat="1" ht="13.7" customHeight="1" x14ac:dyDescent="0.2">
      <c r="A19" s="47" t="s">
        <v>37</v>
      </c>
      <c r="B19" s="42" t="s">
        <v>3</v>
      </c>
      <c r="C19" s="100">
        <v>50978</v>
      </c>
      <c r="D19" s="100">
        <v>51895.603999999999</v>
      </c>
      <c r="E19" s="100">
        <v>53971.428160000003</v>
      </c>
      <c r="F19" s="100">
        <v>55590.571004800004</v>
      </c>
      <c r="G19" s="99">
        <v>58079.382612888003</v>
      </c>
      <c r="H19" s="135"/>
      <c r="I19" s="135"/>
      <c r="J19" s="135"/>
      <c r="K19" s="135"/>
      <c r="L19" s="135"/>
      <c r="M19" s="135"/>
      <c r="N19" s="135"/>
      <c r="O19" s="135"/>
    </row>
    <row r="20" spans="1:15" s="43" customFormat="1" ht="18.75" customHeight="1" x14ac:dyDescent="0.2">
      <c r="A20" s="47" t="s">
        <v>38</v>
      </c>
      <c r="B20" s="42" t="s">
        <v>3</v>
      </c>
      <c r="C20" s="100">
        <v>42310</v>
      </c>
      <c r="D20" s="100">
        <v>43156.2</v>
      </c>
      <c r="E20" s="100">
        <v>44450.885999999999</v>
      </c>
      <c r="F20" s="100">
        <v>45339.903720000002</v>
      </c>
      <c r="G20" s="99">
        <v>46473.401312999995</v>
      </c>
      <c r="H20" s="135"/>
      <c r="I20" s="135"/>
      <c r="J20" s="135"/>
      <c r="K20" s="135"/>
      <c r="L20" s="135"/>
      <c r="M20" s="135"/>
      <c r="N20" s="135"/>
      <c r="O20" s="135"/>
    </row>
    <row r="21" spans="1:15" s="43" customFormat="1" ht="12.75" customHeight="1" x14ac:dyDescent="0.2">
      <c r="A21" s="47" t="s">
        <v>15</v>
      </c>
      <c r="B21" s="42" t="s">
        <v>3</v>
      </c>
      <c r="C21" s="99">
        <v>3228</v>
      </c>
      <c r="D21" s="99">
        <v>3286.1040000000003</v>
      </c>
      <c r="E21" s="99">
        <v>3384.6871200000005</v>
      </c>
      <c r="F21" s="99">
        <v>3469.304298</v>
      </c>
      <c r="G21" s="99">
        <v>3573.3834269399999</v>
      </c>
      <c r="H21" s="135"/>
      <c r="I21" s="135"/>
      <c r="J21" s="135"/>
      <c r="K21" s="135"/>
      <c r="L21" s="135"/>
      <c r="M21" s="135"/>
      <c r="N21" s="135"/>
      <c r="O21" s="135"/>
    </row>
    <row r="22" spans="1:15" s="43" customFormat="1" ht="21.2" customHeight="1" x14ac:dyDescent="0.2">
      <c r="A22" s="41" t="s">
        <v>19</v>
      </c>
      <c r="B22" s="42" t="s">
        <v>3</v>
      </c>
      <c r="C22" s="99">
        <f>C28</f>
        <v>80779</v>
      </c>
      <c r="D22" s="99">
        <f t="shared" ref="D22:G22" si="2">D28</f>
        <v>84364.92</v>
      </c>
      <c r="E22" s="99">
        <f t="shared" si="2"/>
        <v>88309.631079999992</v>
      </c>
      <c r="F22" s="99">
        <f t="shared" si="2"/>
        <v>92283.56447859999</v>
      </c>
      <c r="G22" s="99">
        <f t="shared" si="2"/>
        <v>96897.742702529998</v>
      </c>
      <c r="H22" s="135"/>
      <c r="I22" s="135"/>
      <c r="J22" s="135"/>
      <c r="K22" s="135"/>
      <c r="L22" s="135"/>
      <c r="M22" s="135"/>
      <c r="N22" s="135"/>
      <c r="O22" s="135"/>
    </row>
    <row r="23" spans="1:15" s="43" customFormat="1" ht="14.25" customHeight="1" x14ac:dyDescent="0.2">
      <c r="A23" s="47" t="s">
        <v>24</v>
      </c>
      <c r="B23" s="42" t="s">
        <v>1</v>
      </c>
      <c r="C23" s="99"/>
      <c r="D23" s="99"/>
      <c r="E23" s="99"/>
      <c r="F23" s="99"/>
      <c r="G23" s="99"/>
      <c r="H23" s="135"/>
      <c r="I23" s="135"/>
      <c r="J23" s="135"/>
      <c r="K23" s="135"/>
      <c r="L23" s="135"/>
      <c r="M23" s="135"/>
      <c r="N23" s="135"/>
      <c r="O23" s="135"/>
    </row>
    <row r="24" spans="1:15" s="43" customFormat="1" ht="18" customHeight="1" x14ac:dyDescent="0.2">
      <c r="A24" s="47" t="s">
        <v>13</v>
      </c>
      <c r="B24" s="42"/>
      <c r="C24" s="99"/>
      <c r="D24" s="99"/>
      <c r="E24" s="99"/>
      <c r="F24" s="99"/>
      <c r="G24" s="99"/>
      <c r="H24" s="135"/>
      <c r="I24" s="135"/>
      <c r="J24" s="135"/>
      <c r="K24" s="135"/>
      <c r="L24" s="135"/>
      <c r="M24" s="135"/>
      <c r="N24" s="135"/>
      <c r="O24" s="135"/>
    </row>
    <row r="25" spans="1:15" s="43" customFormat="1" ht="18" customHeight="1" x14ac:dyDescent="0.2">
      <c r="A25" s="47" t="s">
        <v>30</v>
      </c>
      <c r="B25" s="42" t="s">
        <v>3</v>
      </c>
      <c r="C25" s="99"/>
      <c r="D25" s="99"/>
      <c r="E25" s="99"/>
      <c r="F25" s="99"/>
      <c r="G25" s="99"/>
      <c r="H25" s="135"/>
      <c r="I25" s="135"/>
      <c r="J25" s="135"/>
      <c r="K25" s="135"/>
      <c r="L25" s="135"/>
      <c r="M25" s="135"/>
      <c r="N25" s="135"/>
      <c r="O25" s="135"/>
    </row>
    <row r="26" spans="1:15" s="43" customFormat="1" ht="18" customHeight="1" x14ac:dyDescent="0.2">
      <c r="A26" s="47" t="s">
        <v>31</v>
      </c>
      <c r="B26" s="42" t="s">
        <v>3</v>
      </c>
      <c r="C26" s="99">
        <v>0</v>
      </c>
      <c r="D26" s="99">
        <v>0</v>
      </c>
      <c r="E26" s="99">
        <v>0</v>
      </c>
      <c r="F26" s="99">
        <v>0</v>
      </c>
      <c r="G26" s="99">
        <v>0</v>
      </c>
      <c r="H26" s="135"/>
      <c r="I26" s="135"/>
      <c r="J26" s="135"/>
      <c r="K26" s="135"/>
      <c r="L26" s="135"/>
      <c r="M26" s="135"/>
      <c r="N26" s="135"/>
      <c r="O26" s="135"/>
    </row>
    <row r="27" spans="1:15" s="43" customFormat="1" ht="13.7" customHeight="1" x14ac:dyDescent="0.2">
      <c r="A27" s="47" t="s">
        <v>14</v>
      </c>
      <c r="B27" s="42" t="s">
        <v>3</v>
      </c>
      <c r="C27" s="99"/>
      <c r="D27" s="99"/>
      <c r="E27" s="99"/>
      <c r="F27" s="99"/>
      <c r="G27" s="99"/>
      <c r="H27" s="135"/>
      <c r="I27" s="135"/>
      <c r="J27" s="135"/>
      <c r="K27" s="135"/>
      <c r="L27" s="135"/>
      <c r="M27" s="135"/>
      <c r="N27" s="135"/>
      <c r="O27" s="135"/>
    </row>
    <row r="28" spans="1:15" s="43" customFormat="1" ht="15.75" customHeight="1" x14ac:dyDescent="0.2">
      <c r="A28" s="47" t="s">
        <v>36</v>
      </c>
      <c r="B28" s="42" t="s">
        <v>3</v>
      </c>
      <c r="C28" s="99">
        <v>80779</v>
      </c>
      <c r="D28" s="99">
        <v>84364.92</v>
      </c>
      <c r="E28" s="99">
        <v>88309.631079999992</v>
      </c>
      <c r="F28" s="99">
        <v>92283.56447859999</v>
      </c>
      <c r="G28" s="99">
        <v>96897.742702529998</v>
      </c>
      <c r="H28" s="135"/>
      <c r="I28" s="135"/>
      <c r="J28" s="135"/>
      <c r="K28" s="135"/>
      <c r="L28" s="135"/>
      <c r="M28" s="135"/>
      <c r="N28" s="135"/>
      <c r="O28" s="135"/>
    </row>
    <row r="29" spans="1:15" s="43" customFormat="1" ht="17.45" customHeight="1" x14ac:dyDescent="0.2">
      <c r="A29" s="47" t="s">
        <v>37</v>
      </c>
      <c r="B29" s="42" t="s">
        <v>3</v>
      </c>
      <c r="C29" s="99"/>
      <c r="D29" s="99"/>
      <c r="E29" s="99"/>
      <c r="F29" s="99"/>
      <c r="G29" s="99"/>
      <c r="H29" s="135"/>
      <c r="I29" s="135"/>
      <c r="J29" s="135"/>
      <c r="K29" s="135"/>
      <c r="L29" s="135"/>
      <c r="M29" s="135"/>
      <c r="N29" s="135"/>
      <c r="O29" s="135"/>
    </row>
    <row r="30" spans="1:15" s="43" customFormat="1" ht="17.45" customHeight="1" x14ac:dyDescent="0.2">
      <c r="A30" s="47" t="s">
        <v>38</v>
      </c>
      <c r="B30" s="42" t="s">
        <v>3</v>
      </c>
      <c r="C30" s="99"/>
      <c r="D30" s="99"/>
      <c r="E30" s="99"/>
      <c r="F30" s="99"/>
      <c r="G30" s="99"/>
      <c r="H30" s="135"/>
      <c r="I30" s="135"/>
      <c r="J30" s="135"/>
      <c r="K30" s="135"/>
      <c r="L30" s="135"/>
      <c r="M30" s="135"/>
      <c r="N30" s="135"/>
      <c r="O30" s="135"/>
    </row>
    <row r="31" spans="1:15" s="43" customFormat="1" ht="15" customHeight="1" x14ac:dyDescent="0.2">
      <c r="A31" s="47" t="s">
        <v>15</v>
      </c>
      <c r="B31" s="42" t="s">
        <v>3</v>
      </c>
      <c r="C31" s="99"/>
      <c r="D31" s="99"/>
      <c r="E31" s="99"/>
      <c r="F31" s="99"/>
      <c r="G31" s="99"/>
      <c r="H31" s="135"/>
      <c r="I31" s="135"/>
      <c r="J31" s="135"/>
      <c r="K31" s="135"/>
      <c r="L31" s="135"/>
      <c r="M31" s="135"/>
      <c r="N31" s="135"/>
      <c r="O31" s="135"/>
    </row>
    <row r="32" spans="1:15" s="43" customFormat="1" ht="21.2" customHeight="1" x14ac:dyDescent="0.2">
      <c r="A32" s="41" t="s">
        <v>20</v>
      </c>
      <c r="B32" s="42" t="s">
        <v>3</v>
      </c>
      <c r="C32" s="99">
        <f>C36+C43+C44+C45+C42+C46</f>
        <v>285386</v>
      </c>
      <c r="D32" s="99">
        <f t="shared" ref="D32:G32" si="3">D36+D43+D44+D45+D42+D46</f>
        <v>293618.37400000001</v>
      </c>
      <c r="E32" s="99">
        <f t="shared" si="3"/>
        <v>305815.79088600003</v>
      </c>
      <c r="F32" s="99">
        <f t="shared" si="3"/>
        <v>316633.109790546</v>
      </c>
      <c r="G32" s="99">
        <f t="shared" si="3"/>
        <v>332319.22095452296</v>
      </c>
      <c r="H32" s="135"/>
      <c r="I32" s="135"/>
      <c r="J32" s="135"/>
      <c r="K32" s="135"/>
      <c r="L32" s="135"/>
      <c r="M32" s="135"/>
      <c r="N32" s="135"/>
      <c r="O32" s="135"/>
    </row>
    <row r="33" spans="1:15" s="43" customFormat="1" ht="18.75" customHeight="1" x14ac:dyDescent="0.2">
      <c r="A33" s="47" t="s">
        <v>25</v>
      </c>
      <c r="B33" s="42" t="s">
        <v>1</v>
      </c>
      <c r="C33" s="99"/>
      <c r="D33" s="99"/>
      <c r="E33" s="99"/>
      <c r="F33" s="99"/>
      <c r="G33" s="99"/>
      <c r="H33" s="135"/>
      <c r="I33" s="135"/>
      <c r="J33" s="135"/>
      <c r="K33" s="135"/>
      <c r="L33" s="135"/>
      <c r="M33" s="135"/>
      <c r="N33" s="135"/>
      <c r="O33" s="135"/>
    </row>
    <row r="34" spans="1:15" s="43" customFormat="1" ht="16.5" customHeight="1" x14ac:dyDescent="0.2">
      <c r="A34" s="47" t="s">
        <v>13</v>
      </c>
      <c r="B34" s="42"/>
      <c r="C34" s="99"/>
      <c r="D34" s="99"/>
      <c r="E34" s="99"/>
      <c r="F34" s="99"/>
      <c r="G34" s="99"/>
      <c r="H34" s="135"/>
      <c r="I34" s="135"/>
      <c r="J34" s="135"/>
      <c r="K34" s="135"/>
      <c r="L34" s="135"/>
      <c r="M34" s="135"/>
      <c r="N34" s="135"/>
      <c r="O34" s="135"/>
    </row>
    <row r="35" spans="1:15" s="43" customFormat="1" ht="17.45" customHeight="1" x14ac:dyDescent="0.2">
      <c r="A35" s="47" t="s">
        <v>30</v>
      </c>
      <c r="B35" s="42" t="s">
        <v>3</v>
      </c>
      <c r="C35" s="99">
        <f>C10</f>
        <v>0</v>
      </c>
      <c r="D35" s="99">
        <f t="shared" ref="D35:G35" si="4">D10</f>
        <v>0</v>
      </c>
      <c r="E35" s="99">
        <f t="shared" si="4"/>
        <v>0</v>
      </c>
      <c r="F35" s="99">
        <f t="shared" si="4"/>
        <v>0</v>
      </c>
      <c r="G35" s="99">
        <f t="shared" si="4"/>
        <v>0</v>
      </c>
      <c r="H35" s="135"/>
      <c r="I35" s="135"/>
      <c r="J35" s="135"/>
      <c r="K35" s="135"/>
      <c r="L35" s="135"/>
      <c r="M35" s="135"/>
      <c r="N35" s="135"/>
      <c r="O35" s="135"/>
    </row>
    <row r="36" spans="1:15" s="43" customFormat="1" ht="17.45" customHeight="1" x14ac:dyDescent="0.2">
      <c r="A36" s="47" t="s">
        <v>31</v>
      </c>
      <c r="B36" s="42" t="s">
        <v>3</v>
      </c>
      <c r="C36" s="99">
        <f>C38+C39+C40</f>
        <v>83402</v>
      </c>
      <c r="D36" s="99">
        <f t="shared" ref="D36:G36" si="5">D38+D39+D40</f>
        <v>85782.144</v>
      </c>
      <c r="E36" s="99">
        <f t="shared" si="5"/>
        <v>89384.486632</v>
      </c>
      <c r="F36" s="99">
        <f t="shared" si="5"/>
        <v>92503.563503704005</v>
      </c>
      <c r="G36" s="99">
        <f t="shared" si="5"/>
        <v>98614.028988378093</v>
      </c>
      <c r="H36" s="135"/>
      <c r="I36" s="135"/>
      <c r="J36" s="135"/>
      <c r="K36" s="135"/>
      <c r="L36" s="135"/>
      <c r="M36" s="135"/>
      <c r="N36" s="135"/>
      <c r="O36" s="135"/>
    </row>
    <row r="37" spans="1:15" s="43" customFormat="1" x14ac:dyDescent="0.2">
      <c r="A37" s="47" t="s">
        <v>4</v>
      </c>
      <c r="B37" s="42"/>
      <c r="C37" s="99"/>
      <c r="D37" s="99"/>
      <c r="E37" s="99"/>
      <c r="F37" s="99"/>
      <c r="G37" s="99"/>
      <c r="H37" s="135"/>
      <c r="I37" s="135"/>
      <c r="J37" s="135"/>
      <c r="K37" s="135"/>
      <c r="L37" s="135"/>
      <c r="M37" s="135"/>
      <c r="N37" s="135"/>
      <c r="O37" s="135"/>
    </row>
    <row r="38" spans="1:15" s="43" customFormat="1" ht="17.45" customHeight="1" x14ac:dyDescent="0.2">
      <c r="A38" s="47" t="s">
        <v>32</v>
      </c>
      <c r="B38" s="42" t="s">
        <v>3</v>
      </c>
      <c r="C38" s="100">
        <f>C13</f>
        <v>0</v>
      </c>
      <c r="D38" s="100">
        <f t="shared" ref="D38:G40" si="6">D13</f>
        <v>0</v>
      </c>
      <c r="E38" s="100">
        <f t="shared" si="6"/>
        <v>0</v>
      </c>
      <c r="F38" s="100">
        <f t="shared" si="6"/>
        <v>0</v>
      </c>
      <c r="G38" s="100">
        <f t="shared" si="6"/>
        <v>0</v>
      </c>
      <c r="H38" s="135"/>
      <c r="I38" s="135"/>
      <c r="J38" s="135"/>
      <c r="K38" s="135"/>
      <c r="L38" s="135"/>
      <c r="M38" s="135"/>
      <c r="N38" s="135"/>
      <c r="O38" s="135"/>
    </row>
    <row r="39" spans="1:15" s="43" customFormat="1" ht="18" customHeight="1" x14ac:dyDescent="0.2">
      <c r="A39" s="47" t="s">
        <v>33</v>
      </c>
      <c r="B39" s="42" t="s">
        <v>3</v>
      </c>
      <c r="C39" s="100">
        <f>C26+C14</f>
        <v>83402</v>
      </c>
      <c r="D39" s="100">
        <f t="shared" ref="D39:E39" si="7">D26+D14</f>
        <v>85782.144</v>
      </c>
      <c r="E39" s="100">
        <f t="shared" si="7"/>
        <v>89384.486632</v>
      </c>
      <c r="F39" s="100">
        <f t="shared" ref="F39:G39" si="8">F26+F14</f>
        <v>92503.563503704005</v>
      </c>
      <c r="G39" s="100">
        <f t="shared" si="8"/>
        <v>98614.028988378093</v>
      </c>
      <c r="H39" s="135"/>
      <c r="I39" s="135"/>
      <c r="J39" s="135"/>
      <c r="K39" s="135"/>
      <c r="L39" s="135"/>
      <c r="M39" s="135"/>
      <c r="N39" s="135"/>
      <c r="O39" s="135"/>
    </row>
    <row r="40" spans="1:15" s="43" customFormat="1" ht="27.75" customHeight="1" x14ac:dyDescent="0.2">
      <c r="A40" s="47" t="s">
        <v>34</v>
      </c>
      <c r="B40" s="42" t="s">
        <v>3</v>
      </c>
      <c r="C40" s="100">
        <f>C15</f>
        <v>0</v>
      </c>
      <c r="D40" s="100">
        <f t="shared" si="6"/>
        <v>0</v>
      </c>
      <c r="E40" s="100">
        <f t="shared" si="6"/>
        <v>0</v>
      </c>
      <c r="F40" s="100">
        <f t="shared" si="6"/>
        <v>0</v>
      </c>
      <c r="G40" s="100">
        <f t="shared" si="6"/>
        <v>0</v>
      </c>
      <c r="H40" s="135"/>
      <c r="I40" s="135"/>
      <c r="J40" s="135"/>
      <c r="K40" s="135"/>
      <c r="L40" s="135"/>
      <c r="M40" s="135"/>
      <c r="N40" s="135"/>
      <c r="O40" s="135"/>
    </row>
    <row r="41" spans="1:15" s="43" customFormat="1" ht="29.45" customHeight="1" x14ac:dyDescent="0.2">
      <c r="A41" s="47" t="s">
        <v>35</v>
      </c>
      <c r="B41" s="42" t="s">
        <v>3</v>
      </c>
      <c r="C41" s="100"/>
      <c r="D41" s="100"/>
      <c r="E41" s="100"/>
      <c r="F41" s="100"/>
      <c r="G41" s="99"/>
      <c r="H41" s="135"/>
      <c r="I41" s="135"/>
      <c r="J41" s="135"/>
      <c r="K41" s="135"/>
      <c r="L41" s="135"/>
      <c r="M41" s="135"/>
      <c r="N41" s="135"/>
      <c r="O41" s="135"/>
    </row>
    <row r="42" spans="1:15" s="43" customFormat="1" ht="18.75" customHeight="1" x14ac:dyDescent="0.2">
      <c r="A42" s="47" t="s">
        <v>14</v>
      </c>
      <c r="B42" s="42" t="s">
        <v>3</v>
      </c>
      <c r="C42" s="100">
        <f>C17</f>
        <v>24689</v>
      </c>
      <c r="D42" s="100">
        <f t="shared" ref="D42:G42" si="9">D17</f>
        <v>25133.402000000002</v>
      </c>
      <c r="E42" s="100">
        <f t="shared" si="9"/>
        <v>26314.671893999999</v>
      </c>
      <c r="F42" s="100">
        <f t="shared" si="9"/>
        <v>27446.202785441998</v>
      </c>
      <c r="G42" s="100">
        <f t="shared" si="9"/>
        <v>28681.281910786885</v>
      </c>
      <c r="H42" s="135"/>
      <c r="I42" s="135"/>
      <c r="J42" s="135"/>
      <c r="K42" s="135"/>
      <c r="L42" s="135"/>
      <c r="M42" s="135"/>
      <c r="N42" s="135"/>
      <c r="O42" s="135"/>
    </row>
    <row r="43" spans="1:15" s="43" customFormat="1" ht="19.5" customHeight="1" x14ac:dyDescent="0.2">
      <c r="A43" s="47" t="s">
        <v>36</v>
      </c>
      <c r="B43" s="42" t="s">
        <v>3</v>
      </c>
      <c r="C43" s="100">
        <f>C28</f>
        <v>80779</v>
      </c>
      <c r="D43" s="100">
        <f t="shared" ref="D43:G43" si="10">D28</f>
        <v>84364.92</v>
      </c>
      <c r="E43" s="100">
        <f t="shared" si="10"/>
        <v>88309.631079999992</v>
      </c>
      <c r="F43" s="100">
        <f t="shared" si="10"/>
        <v>92283.56447859999</v>
      </c>
      <c r="G43" s="100">
        <f t="shared" si="10"/>
        <v>96897.742702529998</v>
      </c>
      <c r="H43" s="135"/>
      <c r="I43" s="135"/>
      <c r="J43" s="135"/>
      <c r="K43" s="135"/>
      <c r="L43" s="135"/>
      <c r="M43" s="135"/>
      <c r="N43" s="135"/>
      <c r="O43" s="135"/>
    </row>
    <row r="44" spans="1:15" s="43" customFormat="1" ht="15" customHeight="1" x14ac:dyDescent="0.2">
      <c r="A44" s="47" t="s">
        <v>37</v>
      </c>
      <c r="B44" s="42" t="s">
        <v>3</v>
      </c>
      <c r="C44" s="100">
        <f>C19</f>
        <v>50978</v>
      </c>
      <c r="D44" s="100">
        <f t="shared" ref="D44:G44" si="11">D19</f>
        <v>51895.603999999999</v>
      </c>
      <c r="E44" s="100">
        <f t="shared" si="11"/>
        <v>53971.428160000003</v>
      </c>
      <c r="F44" s="100">
        <f t="shared" si="11"/>
        <v>55590.571004800004</v>
      </c>
      <c r="G44" s="100">
        <f t="shared" si="11"/>
        <v>58079.382612888003</v>
      </c>
      <c r="H44" s="135"/>
      <c r="I44" s="135"/>
      <c r="J44" s="135"/>
      <c r="K44" s="135"/>
      <c r="L44" s="135"/>
      <c r="M44" s="135"/>
      <c r="N44" s="135"/>
      <c r="O44" s="135"/>
    </row>
    <row r="45" spans="1:15" s="43" customFormat="1" ht="18" customHeight="1" x14ac:dyDescent="0.2">
      <c r="A45" s="47" t="s">
        <v>38</v>
      </c>
      <c r="B45" s="42" t="s">
        <v>3</v>
      </c>
      <c r="C45" s="100">
        <f>C20</f>
        <v>42310</v>
      </c>
      <c r="D45" s="100">
        <f t="shared" ref="D45:G45" si="12">D20</f>
        <v>43156.2</v>
      </c>
      <c r="E45" s="100">
        <f t="shared" si="12"/>
        <v>44450.885999999999</v>
      </c>
      <c r="F45" s="100">
        <f t="shared" si="12"/>
        <v>45339.903720000002</v>
      </c>
      <c r="G45" s="100">
        <f t="shared" si="12"/>
        <v>46473.401312999995</v>
      </c>
      <c r="H45" s="135"/>
      <c r="I45" s="135"/>
      <c r="J45" s="135"/>
      <c r="K45" s="135"/>
      <c r="L45" s="135"/>
      <c r="M45" s="135"/>
      <c r="N45" s="135"/>
      <c r="O45" s="135"/>
    </row>
    <row r="46" spans="1:15" s="43" customFormat="1" ht="16.5" customHeight="1" x14ac:dyDescent="0.2">
      <c r="A46" s="47" t="s">
        <v>15</v>
      </c>
      <c r="B46" s="42" t="s">
        <v>3</v>
      </c>
      <c r="C46" s="100">
        <f>C21</f>
        <v>3228</v>
      </c>
      <c r="D46" s="100">
        <f t="shared" ref="D46:G46" si="13">D21</f>
        <v>3286.1040000000003</v>
      </c>
      <c r="E46" s="100">
        <f t="shared" si="13"/>
        <v>3384.6871200000005</v>
      </c>
      <c r="F46" s="100">
        <f t="shared" si="13"/>
        <v>3469.304298</v>
      </c>
      <c r="G46" s="100">
        <f t="shared" si="13"/>
        <v>3573.3834269399999</v>
      </c>
      <c r="H46" s="135"/>
      <c r="I46" s="135"/>
      <c r="J46" s="135"/>
      <c r="K46" s="135"/>
      <c r="L46" s="135"/>
      <c r="M46" s="135"/>
      <c r="N46" s="135"/>
      <c r="O46" s="135"/>
    </row>
    <row r="47" spans="1:15" s="43" customFormat="1" ht="18" customHeight="1" x14ac:dyDescent="0.2">
      <c r="A47" s="41" t="s">
        <v>21</v>
      </c>
      <c r="B47" s="42" t="s">
        <v>3</v>
      </c>
      <c r="C47" s="107"/>
      <c r="D47" s="107"/>
      <c r="E47" s="107"/>
      <c r="F47" s="107"/>
      <c r="G47" s="107"/>
      <c r="H47" s="135"/>
      <c r="I47" s="135"/>
      <c r="J47" s="135"/>
      <c r="K47" s="135"/>
      <c r="L47" s="135"/>
      <c r="M47" s="135"/>
      <c r="N47" s="135"/>
      <c r="O47" s="135"/>
    </row>
    <row r="48" spans="1:15" s="43" customFormat="1" ht="18" customHeight="1" x14ac:dyDescent="0.2">
      <c r="A48" s="47" t="s">
        <v>26</v>
      </c>
      <c r="B48" s="42" t="s">
        <v>1</v>
      </c>
      <c r="C48" s="127"/>
      <c r="D48" s="127"/>
      <c r="E48" s="127"/>
      <c r="F48" s="127"/>
      <c r="G48" s="128"/>
      <c r="H48" s="135"/>
      <c r="I48" s="135"/>
      <c r="J48" s="135"/>
      <c r="K48" s="135"/>
      <c r="L48" s="135"/>
      <c r="M48" s="135"/>
      <c r="N48" s="135"/>
      <c r="O48" s="135"/>
    </row>
    <row r="49" spans="1:15" s="43" customFormat="1" ht="23.25" customHeight="1" x14ac:dyDescent="0.2">
      <c r="A49" s="41" t="s">
        <v>22</v>
      </c>
      <c r="B49" s="42" t="s">
        <v>2</v>
      </c>
      <c r="C49" s="107"/>
      <c r="D49" s="107"/>
      <c r="E49" s="107"/>
      <c r="F49" s="107"/>
      <c r="G49" s="107"/>
      <c r="H49" s="141"/>
      <c r="I49" s="135"/>
      <c r="J49" s="135"/>
      <c r="K49" s="135"/>
      <c r="L49" s="135"/>
      <c r="M49" s="135"/>
      <c r="N49" s="135"/>
      <c r="O49" s="135"/>
    </row>
    <row r="50" spans="1:15" ht="17.45" customHeight="1" x14ac:dyDescent="0.2">
      <c r="A50" s="22" t="s">
        <v>5</v>
      </c>
      <c r="B50" s="23"/>
      <c r="C50" s="142"/>
      <c r="D50" s="143" t="s">
        <v>6</v>
      </c>
      <c r="E50" s="144"/>
      <c r="F50" s="273" t="s">
        <v>29</v>
      </c>
      <c r="G50" s="274"/>
      <c r="H50" s="145"/>
    </row>
    <row r="51" spans="1:15" ht="21.75" customHeight="1" x14ac:dyDescent="0.2">
      <c r="A51" s="8"/>
      <c r="B51" s="1"/>
      <c r="C51" s="133"/>
      <c r="D51" s="133"/>
      <c r="E51" s="133"/>
      <c r="F51" s="133"/>
      <c r="G51" s="133"/>
      <c r="H51" s="146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opLeftCell="A13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134" customWidth="1"/>
    <col min="5" max="5" width="10.28515625" style="134" customWidth="1"/>
    <col min="6" max="6" width="9.85546875" style="134" customWidth="1"/>
    <col min="7" max="7" width="11.85546875" style="134" customWidth="1"/>
    <col min="8" max="13" width="8.85546875" style="134"/>
    <col min="14" max="23" width="8.85546875" style="38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23" ht="15.75" x14ac:dyDescent="0.25">
      <c r="A1" s="257" t="s">
        <v>7</v>
      </c>
      <c r="B1" s="257"/>
      <c r="C1" s="257"/>
      <c r="D1" s="257"/>
      <c r="E1" s="257"/>
      <c r="F1" s="257"/>
      <c r="G1" s="133"/>
    </row>
    <row r="2" spans="1:23" ht="15.75" thickBot="1" x14ac:dyDescent="0.3">
      <c r="A2" s="69" t="s">
        <v>61</v>
      </c>
      <c r="B2" s="1"/>
      <c r="C2" s="133"/>
      <c r="D2" s="133"/>
      <c r="E2" s="133"/>
      <c r="F2" s="133"/>
      <c r="G2" s="133"/>
    </row>
    <row r="3" spans="1:23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23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23" ht="46.9" customHeight="1" x14ac:dyDescent="0.2">
      <c r="A5" s="3" t="s">
        <v>44</v>
      </c>
      <c r="B5" s="4" t="s">
        <v>0</v>
      </c>
      <c r="C5" s="124">
        <v>34</v>
      </c>
      <c r="D5" s="124">
        <v>34</v>
      </c>
      <c r="E5" s="124">
        <v>34</v>
      </c>
      <c r="F5" s="124">
        <v>34</v>
      </c>
      <c r="G5" s="124">
        <v>34</v>
      </c>
      <c r="H5" s="135"/>
    </row>
    <row r="6" spans="1:23" s="43" customFormat="1" ht="27.75" customHeight="1" x14ac:dyDescent="0.2">
      <c r="A6" s="41" t="s">
        <v>16</v>
      </c>
      <c r="B6" s="42" t="s">
        <v>17</v>
      </c>
      <c r="C6" s="125">
        <v>286</v>
      </c>
      <c r="D6" s="125">
        <v>286</v>
      </c>
      <c r="E6" s="125">
        <v>290</v>
      </c>
      <c r="F6" s="125">
        <v>290</v>
      </c>
      <c r="G6" s="125">
        <v>290</v>
      </c>
      <c r="H6" s="135"/>
      <c r="I6" s="135"/>
      <c r="J6" s="135"/>
      <c r="K6" s="135"/>
      <c r="L6" s="135"/>
      <c r="M6" s="135"/>
      <c r="N6" s="53"/>
      <c r="O6" s="53"/>
      <c r="P6" s="53"/>
      <c r="Q6" s="53"/>
      <c r="R6" s="53"/>
      <c r="S6" s="53"/>
      <c r="T6" s="53"/>
      <c r="U6" s="53"/>
      <c r="V6" s="53"/>
      <c r="W6" s="53"/>
    </row>
    <row r="7" spans="1:23" s="43" customFormat="1" ht="22.7" customHeight="1" x14ac:dyDescent="0.2">
      <c r="A7" s="41" t="s">
        <v>18</v>
      </c>
      <c r="B7" s="42" t="s">
        <v>3</v>
      </c>
      <c r="C7" s="99">
        <f>C14+C17+C20</f>
        <v>761941</v>
      </c>
      <c r="D7" s="99">
        <f t="shared" ref="D7:G7" si="0">D14+D17+D20</f>
        <v>775788.61199999996</v>
      </c>
      <c r="E7" s="99">
        <f t="shared" si="0"/>
        <v>809778.44119799999</v>
      </c>
      <c r="F7" s="99">
        <f t="shared" si="0"/>
        <v>840644.247756314</v>
      </c>
      <c r="G7" s="99">
        <f t="shared" si="0"/>
        <v>891029.68170640012</v>
      </c>
      <c r="H7" s="135"/>
      <c r="I7" s="135"/>
      <c r="J7" s="135"/>
      <c r="K7" s="135"/>
      <c r="L7" s="135"/>
      <c r="M7" s="135"/>
      <c r="N7" s="53"/>
      <c r="O7" s="53"/>
      <c r="P7" s="53"/>
      <c r="Q7" s="53"/>
      <c r="R7" s="53"/>
      <c r="S7" s="53"/>
      <c r="T7" s="53"/>
      <c r="U7" s="53"/>
      <c r="V7" s="53"/>
      <c r="W7" s="53"/>
    </row>
    <row r="8" spans="1:23" s="43" customFormat="1" ht="15.75" customHeight="1" x14ac:dyDescent="0.2">
      <c r="A8" s="48" t="s">
        <v>23</v>
      </c>
      <c r="B8" s="42" t="s">
        <v>1</v>
      </c>
      <c r="C8" s="100"/>
      <c r="D8" s="100"/>
      <c r="E8" s="100"/>
      <c r="F8" s="100"/>
      <c r="G8" s="99"/>
      <c r="H8" s="135"/>
      <c r="I8" s="135"/>
      <c r="J8" s="135"/>
      <c r="K8" s="135"/>
      <c r="L8" s="135"/>
      <c r="M8" s="135"/>
      <c r="N8" s="53"/>
      <c r="O8" s="53"/>
      <c r="P8" s="53"/>
      <c r="Q8" s="53"/>
      <c r="R8" s="53"/>
      <c r="S8" s="53"/>
      <c r="T8" s="53"/>
      <c r="U8" s="53"/>
      <c r="V8" s="53"/>
      <c r="W8" s="53"/>
    </row>
    <row r="9" spans="1:23" s="43" customFormat="1" x14ac:dyDescent="0.2">
      <c r="A9" s="47" t="s">
        <v>13</v>
      </c>
      <c r="B9" s="42"/>
      <c r="C9" s="100"/>
      <c r="D9" s="100"/>
      <c r="E9" s="100"/>
      <c r="F9" s="100"/>
      <c r="G9" s="99"/>
      <c r="H9" s="135"/>
      <c r="I9" s="135"/>
      <c r="J9" s="135"/>
      <c r="K9" s="135"/>
      <c r="L9" s="135"/>
      <c r="M9" s="135"/>
      <c r="N9" s="53"/>
      <c r="O9" s="53"/>
      <c r="P9" s="53"/>
      <c r="Q9" s="53"/>
      <c r="R9" s="53"/>
      <c r="S9" s="53"/>
      <c r="T9" s="53"/>
      <c r="U9" s="53"/>
      <c r="V9" s="53"/>
      <c r="W9" s="53"/>
    </row>
    <row r="10" spans="1:23" s="43" customFormat="1" ht="16.5" customHeight="1" x14ac:dyDescent="0.2">
      <c r="A10" s="47" t="s">
        <v>30</v>
      </c>
      <c r="B10" s="42" t="s">
        <v>3</v>
      </c>
      <c r="C10" s="156"/>
      <c r="D10" s="156"/>
      <c r="E10" s="156"/>
      <c r="F10" s="156"/>
      <c r="G10" s="156"/>
      <c r="H10" s="135"/>
      <c r="I10" s="135"/>
      <c r="J10" s="135"/>
      <c r="K10" s="135"/>
      <c r="L10" s="135"/>
      <c r="M10" s="135"/>
      <c r="N10" s="53"/>
      <c r="O10" s="53"/>
      <c r="P10" s="53"/>
      <c r="Q10" s="53"/>
      <c r="R10" s="53"/>
      <c r="S10" s="53"/>
      <c r="T10" s="53"/>
      <c r="U10" s="53"/>
      <c r="V10" s="53"/>
      <c r="W10" s="53"/>
    </row>
    <row r="11" spans="1:23" s="43" customFormat="1" ht="15.75" customHeight="1" x14ac:dyDescent="0.2">
      <c r="A11" s="47" t="s">
        <v>31</v>
      </c>
      <c r="B11" s="42" t="s">
        <v>3</v>
      </c>
      <c r="C11" s="99">
        <f>C13+C14+C15+C16</f>
        <v>626472</v>
      </c>
      <c r="D11" s="99">
        <f t="shared" ref="D11:G11" si="1">D13+D14+D15+D16</f>
        <v>637779</v>
      </c>
      <c r="E11" s="99">
        <f t="shared" si="1"/>
        <v>656018</v>
      </c>
      <c r="F11" s="99">
        <f t="shared" si="1"/>
        <v>683159</v>
      </c>
      <c r="G11" s="99">
        <f t="shared" si="1"/>
        <v>727304</v>
      </c>
      <c r="H11" s="135"/>
      <c r="I11" s="135"/>
      <c r="J11" s="135"/>
      <c r="K11" s="135"/>
      <c r="L11" s="135"/>
      <c r="M11" s="135"/>
      <c r="N11" s="53"/>
      <c r="O11" s="53"/>
      <c r="P11" s="53"/>
      <c r="Q11" s="53"/>
      <c r="R11" s="53"/>
      <c r="S11" s="53"/>
      <c r="T11" s="53"/>
      <c r="U11" s="53"/>
      <c r="V11" s="53"/>
      <c r="W11" s="53"/>
    </row>
    <row r="12" spans="1:23" s="43" customFormat="1" x14ac:dyDescent="0.2">
      <c r="A12" s="47" t="s">
        <v>4</v>
      </c>
      <c r="B12" s="42"/>
      <c r="C12" s="100"/>
      <c r="D12" s="100"/>
      <c r="E12" s="100"/>
      <c r="F12" s="100"/>
      <c r="G12" s="99"/>
      <c r="H12" s="135"/>
      <c r="I12" s="135"/>
      <c r="J12" s="135"/>
      <c r="K12" s="135"/>
      <c r="L12" s="135"/>
      <c r="M12" s="135"/>
      <c r="N12" s="53"/>
      <c r="O12" s="53"/>
      <c r="P12" s="53"/>
      <c r="Q12" s="53"/>
      <c r="R12" s="53"/>
      <c r="S12" s="53"/>
      <c r="T12" s="53"/>
      <c r="U12" s="53"/>
      <c r="V12" s="53"/>
      <c r="W12" s="53"/>
    </row>
    <row r="13" spans="1:23" s="43" customFormat="1" ht="15" customHeight="1" x14ac:dyDescent="0.2">
      <c r="A13" s="47" t="s">
        <v>32</v>
      </c>
      <c r="B13" s="42" t="s">
        <v>3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5"/>
      <c r="I13" s="135"/>
      <c r="J13" s="135"/>
      <c r="K13" s="135"/>
      <c r="L13" s="135"/>
      <c r="M13" s="135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3" s="43" customFormat="1" ht="15.75" customHeight="1" x14ac:dyDescent="0.2">
      <c r="A14" s="47" t="s">
        <v>33</v>
      </c>
      <c r="B14" s="42" t="s">
        <v>3</v>
      </c>
      <c r="C14" s="156">
        <v>626472</v>
      </c>
      <c r="D14" s="156">
        <v>637779</v>
      </c>
      <c r="E14" s="156">
        <v>656018</v>
      </c>
      <c r="F14" s="156">
        <v>683159</v>
      </c>
      <c r="G14" s="156">
        <v>727304</v>
      </c>
      <c r="H14" s="135"/>
      <c r="I14" s="135"/>
      <c r="J14" s="135"/>
      <c r="K14" s="135"/>
      <c r="L14" s="135"/>
      <c r="M14" s="135"/>
      <c r="N14" s="53"/>
      <c r="O14" s="53"/>
      <c r="P14" s="53"/>
      <c r="Q14" s="53"/>
      <c r="R14" s="53"/>
      <c r="S14" s="53"/>
      <c r="T14" s="53"/>
      <c r="U14" s="53"/>
      <c r="V14" s="53"/>
      <c r="W14" s="53"/>
    </row>
    <row r="15" spans="1:23" s="43" customFormat="1" ht="28.9" customHeight="1" x14ac:dyDescent="0.2">
      <c r="A15" s="47" t="s">
        <v>34</v>
      </c>
      <c r="B15" s="42" t="s">
        <v>3</v>
      </c>
      <c r="C15" s="131"/>
      <c r="D15" s="131"/>
      <c r="E15" s="131"/>
      <c r="F15" s="131"/>
      <c r="G15" s="131"/>
      <c r="H15" s="135"/>
      <c r="I15" s="135"/>
      <c r="J15" s="135"/>
      <c r="K15" s="135"/>
      <c r="L15" s="135"/>
      <c r="M15" s="135"/>
      <c r="N15" s="53"/>
      <c r="O15" s="53"/>
      <c r="P15" s="53"/>
      <c r="Q15" s="53"/>
      <c r="R15" s="53"/>
      <c r="S15" s="53"/>
      <c r="T15" s="53"/>
      <c r="U15" s="53"/>
      <c r="V15" s="53"/>
      <c r="W15" s="53"/>
    </row>
    <row r="16" spans="1:23" s="43" customFormat="1" ht="30.2" customHeight="1" x14ac:dyDescent="0.2">
      <c r="A16" s="47" t="s">
        <v>35</v>
      </c>
      <c r="B16" s="42" t="s">
        <v>3</v>
      </c>
      <c r="C16" s="100"/>
      <c r="D16" s="100"/>
      <c r="E16" s="100"/>
      <c r="F16" s="100"/>
      <c r="G16" s="99"/>
      <c r="H16" s="135"/>
      <c r="I16" s="135"/>
      <c r="J16" s="135"/>
      <c r="K16" s="135"/>
      <c r="L16" s="135"/>
      <c r="M16" s="135"/>
      <c r="N16" s="53"/>
      <c r="O16" s="53"/>
      <c r="P16" s="53"/>
      <c r="Q16" s="53"/>
      <c r="R16" s="53"/>
      <c r="S16" s="53"/>
      <c r="T16" s="53"/>
      <c r="U16" s="53"/>
      <c r="V16" s="53"/>
      <c r="W16" s="53"/>
    </row>
    <row r="17" spans="1:23" s="43" customFormat="1" ht="13.7" customHeight="1" x14ac:dyDescent="0.2">
      <c r="A17" s="47" t="s">
        <v>14</v>
      </c>
      <c r="B17" s="42" t="s">
        <v>3</v>
      </c>
      <c r="C17" s="156">
        <v>84384</v>
      </c>
      <c r="D17" s="156">
        <v>85902.911999999997</v>
      </c>
      <c r="E17" s="156">
        <v>100377.29279799999</v>
      </c>
      <c r="F17" s="156">
        <v>103034.43638831399</v>
      </c>
      <c r="G17" s="156">
        <v>107670.98602578812</v>
      </c>
      <c r="H17" s="135"/>
      <c r="I17" s="135"/>
      <c r="J17" s="135"/>
      <c r="K17" s="135"/>
      <c r="L17" s="135"/>
      <c r="M17" s="135"/>
      <c r="N17" s="53"/>
      <c r="O17" s="53"/>
      <c r="P17" s="53"/>
      <c r="Q17" s="53"/>
      <c r="R17" s="53"/>
      <c r="S17" s="53"/>
      <c r="T17" s="53"/>
      <c r="U17" s="53"/>
      <c r="V17" s="53"/>
      <c r="W17" s="53"/>
    </row>
    <row r="18" spans="1:23" s="43" customFormat="1" ht="17.45" customHeight="1" x14ac:dyDescent="0.2">
      <c r="A18" s="47" t="s">
        <v>36</v>
      </c>
      <c r="B18" s="42" t="s">
        <v>3</v>
      </c>
      <c r="C18" s="100"/>
      <c r="D18" s="100"/>
      <c r="E18" s="100"/>
      <c r="F18" s="100"/>
      <c r="G18" s="99"/>
      <c r="H18" s="135"/>
      <c r="I18" s="135"/>
      <c r="J18" s="135"/>
      <c r="K18" s="135"/>
      <c r="L18" s="135"/>
      <c r="M18" s="135"/>
      <c r="N18" s="53"/>
      <c r="O18" s="53"/>
      <c r="P18" s="53"/>
      <c r="Q18" s="53"/>
      <c r="R18" s="53"/>
      <c r="S18" s="53"/>
      <c r="T18" s="53"/>
      <c r="U18" s="53"/>
      <c r="V18" s="53"/>
      <c r="W18" s="53"/>
    </row>
    <row r="19" spans="1:23" s="43" customFormat="1" ht="13.7" customHeight="1" x14ac:dyDescent="0.2">
      <c r="A19" s="47" t="s">
        <v>37</v>
      </c>
      <c r="B19" s="42" t="s">
        <v>3</v>
      </c>
      <c r="C19" s="100"/>
      <c r="D19" s="100"/>
      <c r="E19" s="100"/>
      <c r="F19" s="100"/>
      <c r="G19" s="99"/>
      <c r="H19" s="135"/>
      <c r="I19" s="135"/>
      <c r="J19" s="135"/>
      <c r="K19" s="135"/>
      <c r="L19" s="135"/>
      <c r="M19" s="135"/>
      <c r="N19" s="53"/>
      <c r="O19" s="53"/>
      <c r="P19" s="53"/>
      <c r="Q19" s="53"/>
      <c r="R19" s="53"/>
      <c r="S19" s="53"/>
      <c r="T19" s="53"/>
      <c r="U19" s="53"/>
      <c r="V19" s="53"/>
      <c r="W19" s="53"/>
    </row>
    <row r="20" spans="1:23" s="43" customFormat="1" ht="18.75" customHeight="1" x14ac:dyDescent="0.2">
      <c r="A20" s="47" t="s">
        <v>38</v>
      </c>
      <c r="B20" s="42" t="s">
        <v>3</v>
      </c>
      <c r="C20" s="100">
        <v>51085</v>
      </c>
      <c r="D20" s="100">
        <v>52106.7</v>
      </c>
      <c r="E20" s="100">
        <v>53383.148400000005</v>
      </c>
      <c r="F20" s="100">
        <v>54450.811367999995</v>
      </c>
      <c r="G20" s="99">
        <v>56054.695680612</v>
      </c>
      <c r="H20" s="135"/>
      <c r="I20" s="135"/>
      <c r="J20" s="135"/>
      <c r="K20" s="135"/>
      <c r="L20" s="135"/>
      <c r="M20" s="135"/>
      <c r="N20" s="53"/>
      <c r="O20" s="53"/>
      <c r="P20" s="53"/>
      <c r="Q20" s="53"/>
      <c r="R20" s="53"/>
      <c r="S20" s="53"/>
      <c r="T20" s="53"/>
      <c r="U20" s="53"/>
      <c r="V20" s="53"/>
      <c r="W20" s="53"/>
    </row>
    <row r="21" spans="1:23" s="43" customFormat="1" ht="12.75" customHeight="1" x14ac:dyDescent="0.2">
      <c r="A21" s="47" t="s">
        <v>15</v>
      </c>
      <c r="B21" s="42" t="s">
        <v>3</v>
      </c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5"/>
      <c r="I21" s="135"/>
      <c r="J21" s="135"/>
      <c r="K21" s="135"/>
      <c r="L21" s="135"/>
      <c r="M21" s="135"/>
      <c r="N21" s="53"/>
      <c r="O21" s="53"/>
      <c r="P21" s="53"/>
      <c r="Q21" s="53"/>
      <c r="R21" s="53"/>
      <c r="S21" s="53"/>
      <c r="T21" s="53"/>
      <c r="U21" s="53"/>
      <c r="V21" s="53"/>
      <c r="W21" s="53"/>
    </row>
    <row r="22" spans="1:23" s="43" customFormat="1" ht="21.2" customHeight="1" x14ac:dyDescent="0.2">
      <c r="A22" s="41" t="s">
        <v>19</v>
      </c>
      <c r="B22" s="42" t="s">
        <v>3</v>
      </c>
      <c r="C22" s="99">
        <f>C26+C28+C27</f>
        <v>56639</v>
      </c>
      <c r="D22" s="99">
        <f t="shared" ref="D22:G22" si="2">D26+D28+D27</f>
        <v>61769.69</v>
      </c>
      <c r="E22" s="99">
        <f t="shared" si="2"/>
        <v>61544.633910000004</v>
      </c>
      <c r="F22" s="99">
        <f t="shared" si="2"/>
        <v>64197.842435949991</v>
      </c>
      <c r="G22" s="99">
        <f t="shared" si="2"/>
        <v>67311.734557747492</v>
      </c>
      <c r="H22" s="135"/>
      <c r="I22" s="135"/>
      <c r="J22" s="135"/>
      <c r="K22" s="135"/>
      <c r="L22" s="135"/>
      <c r="M22" s="135"/>
      <c r="N22" s="53"/>
      <c r="O22" s="53"/>
      <c r="P22" s="53"/>
      <c r="Q22" s="53"/>
      <c r="R22" s="53"/>
      <c r="S22" s="53"/>
      <c r="T22" s="53"/>
      <c r="U22" s="53"/>
      <c r="V22" s="53"/>
      <c r="W22" s="53"/>
    </row>
    <row r="23" spans="1:23" s="43" customFormat="1" ht="14.25" customHeight="1" x14ac:dyDescent="0.2">
      <c r="A23" s="47" t="s">
        <v>24</v>
      </c>
      <c r="B23" s="42" t="s">
        <v>1</v>
      </c>
      <c r="C23" s="99"/>
      <c r="D23" s="99"/>
      <c r="E23" s="99"/>
      <c r="F23" s="99"/>
      <c r="G23" s="99"/>
      <c r="H23" s="135"/>
      <c r="I23" s="135"/>
      <c r="J23" s="135"/>
      <c r="K23" s="135"/>
      <c r="L23" s="135"/>
      <c r="M23" s="135"/>
      <c r="N23" s="53"/>
      <c r="O23" s="53"/>
      <c r="P23" s="53"/>
      <c r="Q23" s="53"/>
      <c r="R23" s="53"/>
      <c r="S23" s="53"/>
      <c r="T23" s="53"/>
      <c r="U23" s="53"/>
      <c r="V23" s="53"/>
      <c r="W23" s="53"/>
    </row>
    <row r="24" spans="1:23" s="43" customFormat="1" ht="18" customHeight="1" x14ac:dyDescent="0.2">
      <c r="A24" s="47" t="s">
        <v>13</v>
      </c>
      <c r="B24" s="42"/>
      <c r="C24" s="99"/>
      <c r="D24" s="99"/>
      <c r="E24" s="99"/>
      <c r="F24" s="99"/>
      <c r="G24" s="99"/>
      <c r="H24" s="135"/>
      <c r="I24" s="135"/>
      <c r="J24" s="135"/>
      <c r="K24" s="135"/>
      <c r="L24" s="135"/>
      <c r="M24" s="135"/>
      <c r="N24" s="53"/>
      <c r="O24" s="53"/>
      <c r="P24" s="53"/>
      <c r="Q24" s="53"/>
      <c r="R24" s="53"/>
      <c r="S24" s="53"/>
      <c r="T24" s="53"/>
      <c r="U24" s="53"/>
      <c r="V24" s="53"/>
      <c r="W24" s="53"/>
    </row>
    <row r="25" spans="1:23" s="43" customFormat="1" ht="18" customHeight="1" x14ac:dyDescent="0.2">
      <c r="A25" s="47" t="s">
        <v>30</v>
      </c>
      <c r="B25" s="42" t="s">
        <v>3</v>
      </c>
      <c r="C25" s="99"/>
      <c r="D25" s="99"/>
      <c r="E25" s="99"/>
      <c r="F25" s="99"/>
      <c r="G25" s="99"/>
      <c r="H25" s="135"/>
      <c r="I25" s="135"/>
      <c r="J25" s="135"/>
      <c r="K25" s="135"/>
      <c r="L25" s="135"/>
      <c r="M25" s="135"/>
      <c r="N25" s="53"/>
      <c r="O25" s="53"/>
      <c r="P25" s="53"/>
      <c r="Q25" s="53"/>
      <c r="R25" s="53"/>
      <c r="S25" s="53"/>
      <c r="T25" s="53"/>
      <c r="U25" s="53"/>
      <c r="V25" s="53"/>
      <c r="W25" s="53"/>
    </row>
    <row r="26" spans="1:23" s="43" customFormat="1" ht="18" customHeight="1" x14ac:dyDescent="0.2">
      <c r="A26" s="47" t="s">
        <v>31</v>
      </c>
      <c r="B26" s="42" t="s">
        <v>3</v>
      </c>
      <c r="C26" s="131">
        <v>0</v>
      </c>
      <c r="D26" s="131">
        <v>200</v>
      </c>
      <c r="E26" s="131">
        <v>100</v>
      </c>
      <c r="F26" s="131">
        <v>100</v>
      </c>
      <c r="G26" s="131">
        <v>100</v>
      </c>
      <c r="H26" s="135"/>
      <c r="I26" s="135"/>
      <c r="J26" s="135"/>
      <c r="K26" s="135"/>
      <c r="L26" s="135"/>
      <c r="M26" s="135"/>
      <c r="N26" s="53"/>
      <c r="O26" s="53"/>
      <c r="P26" s="53"/>
      <c r="Q26" s="53"/>
      <c r="R26" s="53"/>
      <c r="S26" s="53"/>
      <c r="T26" s="53"/>
      <c r="U26" s="53"/>
      <c r="V26" s="53"/>
      <c r="W26" s="53"/>
    </row>
    <row r="27" spans="1:23" s="43" customFormat="1" ht="13.7" customHeight="1" x14ac:dyDescent="0.2">
      <c r="A27" s="47" t="s">
        <v>14</v>
      </c>
      <c r="B27" s="42" t="s">
        <v>3</v>
      </c>
      <c r="C27" s="99">
        <v>2095</v>
      </c>
      <c r="D27" s="99">
        <v>4780</v>
      </c>
      <c r="E27" s="99">
        <v>2040</v>
      </c>
      <c r="F27" s="99">
        <v>2020</v>
      </c>
      <c r="G27" s="99">
        <v>2030</v>
      </c>
      <c r="H27" s="135"/>
      <c r="I27" s="135"/>
      <c r="J27" s="135"/>
      <c r="K27" s="135"/>
      <c r="L27" s="135"/>
      <c r="M27" s="135"/>
      <c r="N27" s="53"/>
      <c r="O27" s="53"/>
      <c r="P27" s="53"/>
      <c r="Q27" s="53"/>
      <c r="R27" s="53"/>
      <c r="S27" s="53"/>
      <c r="T27" s="53"/>
      <c r="U27" s="53"/>
      <c r="V27" s="53"/>
      <c r="W27" s="53"/>
    </row>
    <row r="28" spans="1:23" s="43" customFormat="1" ht="15.75" customHeight="1" x14ac:dyDescent="0.2">
      <c r="A28" s="47" t="s">
        <v>36</v>
      </c>
      <c r="B28" s="42" t="s">
        <v>3</v>
      </c>
      <c r="C28" s="99">
        <v>54544</v>
      </c>
      <c r="D28" s="99">
        <v>56789.69</v>
      </c>
      <c r="E28" s="99">
        <v>59404.633910000004</v>
      </c>
      <c r="F28" s="99">
        <v>62077.842435949991</v>
      </c>
      <c r="G28" s="99">
        <v>65181.734557747499</v>
      </c>
      <c r="H28" s="135"/>
      <c r="I28" s="135"/>
      <c r="J28" s="135"/>
      <c r="K28" s="135"/>
      <c r="L28" s="135"/>
      <c r="M28" s="135"/>
      <c r="N28" s="53"/>
      <c r="O28" s="53"/>
      <c r="P28" s="53"/>
      <c r="Q28" s="53"/>
      <c r="R28" s="53"/>
      <c r="S28" s="53"/>
      <c r="T28" s="53"/>
      <c r="U28" s="53"/>
      <c r="V28" s="53"/>
      <c r="W28" s="53"/>
    </row>
    <row r="29" spans="1:23" s="43" customFormat="1" ht="17.45" customHeight="1" x14ac:dyDescent="0.2">
      <c r="A29" s="47" t="s">
        <v>37</v>
      </c>
      <c r="B29" s="42" t="s">
        <v>3</v>
      </c>
      <c r="C29" s="99"/>
      <c r="D29" s="99"/>
      <c r="E29" s="99"/>
      <c r="F29" s="99"/>
      <c r="G29" s="99"/>
      <c r="H29" s="135"/>
      <c r="I29" s="135"/>
      <c r="J29" s="135"/>
      <c r="K29" s="135"/>
      <c r="L29" s="135"/>
      <c r="M29" s="135"/>
      <c r="N29" s="53"/>
      <c r="O29" s="53"/>
      <c r="P29" s="53"/>
      <c r="Q29" s="53"/>
      <c r="R29" s="53"/>
      <c r="S29" s="53"/>
      <c r="T29" s="53"/>
      <c r="U29" s="53"/>
      <c r="V29" s="53"/>
      <c r="W29" s="53"/>
    </row>
    <row r="30" spans="1:23" s="43" customFormat="1" ht="17.45" customHeight="1" x14ac:dyDescent="0.2">
      <c r="A30" s="47" t="s">
        <v>38</v>
      </c>
      <c r="B30" s="42" t="s">
        <v>3</v>
      </c>
      <c r="C30" s="99"/>
      <c r="D30" s="99"/>
      <c r="E30" s="99"/>
      <c r="F30" s="99"/>
      <c r="G30" s="99"/>
      <c r="H30" s="135"/>
      <c r="I30" s="135"/>
      <c r="J30" s="135"/>
      <c r="K30" s="135"/>
      <c r="L30" s="135"/>
      <c r="M30" s="135"/>
      <c r="N30" s="53"/>
      <c r="O30" s="53"/>
      <c r="P30" s="53"/>
      <c r="Q30" s="53"/>
      <c r="R30" s="53"/>
      <c r="S30" s="53"/>
      <c r="T30" s="53"/>
      <c r="U30" s="53"/>
      <c r="V30" s="53"/>
      <c r="W30" s="53"/>
    </row>
    <row r="31" spans="1:23" s="43" customFormat="1" ht="15" customHeight="1" x14ac:dyDescent="0.2">
      <c r="A31" s="47" t="s">
        <v>15</v>
      </c>
      <c r="B31" s="42" t="s">
        <v>3</v>
      </c>
      <c r="C31" s="99"/>
      <c r="D31" s="99"/>
      <c r="E31" s="99"/>
      <c r="F31" s="99"/>
      <c r="G31" s="99"/>
      <c r="H31" s="135"/>
      <c r="I31" s="135"/>
      <c r="J31" s="135"/>
      <c r="K31" s="135"/>
      <c r="L31" s="135"/>
      <c r="M31" s="135"/>
      <c r="N31" s="53"/>
      <c r="O31" s="53"/>
      <c r="P31" s="53"/>
      <c r="Q31" s="53"/>
      <c r="R31" s="53"/>
      <c r="S31" s="53"/>
      <c r="T31" s="53"/>
      <c r="U31" s="53"/>
      <c r="V31" s="53"/>
      <c r="W31" s="53"/>
    </row>
    <row r="32" spans="1:23" s="43" customFormat="1" ht="21.2" customHeight="1" x14ac:dyDescent="0.2">
      <c r="A32" s="41" t="s">
        <v>20</v>
      </c>
      <c r="B32" s="42" t="s">
        <v>3</v>
      </c>
      <c r="C32" s="99">
        <f>C35+C36+C42+C43+C45+C46</f>
        <v>818580</v>
      </c>
      <c r="D32" s="99">
        <f>D35+D36+D42+D43+D45+D46</f>
        <v>837558.30199999991</v>
      </c>
      <c r="E32" s="99">
        <f t="shared" ref="E32:G32" si="3">E35+E36+E42+E43+E45+E46</f>
        <v>871323.07510800008</v>
      </c>
      <c r="F32" s="99">
        <f t="shared" si="3"/>
        <v>904842.09019226395</v>
      </c>
      <c r="G32" s="99">
        <f t="shared" si="3"/>
        <v>958341.41626414761</v>
      </c>
      <c r="H32" s="135"/>
      <c r="I32" s="135"/>
      <c r="J32" s="135"/>
      <c r="K32" s="135"/>
      <c r="L32" s="135"/>
      <c r="M32" s="135"/>
      <c r="N32" s="53"/>
      <c r="O32" s="53"/>
      <c r="P32" s="53"/>
      <c r="Q32" s="53"/>
      <c r="R32" s="53"/>
      <c r="S32" s="53"/>
      <c r="T32" s="53"/>
      <c r="U32" s="53"/>
      <c r="V32" s="53"/>
      <c r="W32" s="53"/>
    </row>
    <row r="33" spans="1:23" s="43" customFormat="1" ht="18.75" customHeight="1" x14ac:dyDescent="0.2">
      <c r="A33" s="47" t="s">
        <v>25</v>
      </c>
      <c r="B33" s="42" t="s">
        <v>1</v>
      </c>
      <c r="C33" s="99"/>
      <c r="D33" s="99"/>
      <c r="E33" s="99"/>
      <c r="F33" s="99"/>
      <c r="G33" s="99"/>
      <c r="H33" s="135"/>
      <c r="I33" s="135"/>
      <c r="J33" s="135"/>
      <c r="K33" s="135"/>
      <c r="L33" s="135"/>
      <c r="M33" s="135"/>
      <c r="N33" s="53"/>
      <c r="O33" s="53"/>
      <c r="P33" s="53"/>
      <c r="Q33" s="53"/>
      <c r="R33" s="53"/>
      <c r="S33" s="53"/>
      <c r="T33" s="53"/>
      <c r="U33" s="53"/>
      <c r="V33" s="53"/>
      <c r="W33" s="53"/>
    </row>
    <row r="34" spans="1:23" s="43" customFormat="1" ht="16.5" customHeight="1" x14ac:dyDescent="0.2">
      <c r="A34" s="47" t="s">
        <v>13</v>
      </c>
      <c r="B34" s="42"/>
      <c r="C34" s="99"/>
      <c r="D34" s="99"/>
      <c r="E34" s="99"/>
      <c r="F34" s="99"/>
      <c r="G34" s="99"/>
      <c r="H34" s="135"/>
      <c r="I34" s="135"/>
      <c r="J34" s="135"/>
      <c r="K34" s="135"/>
      <c r="L34" s="135"/>
      <c r="M34" s="135"/>
      <c r="N34" s="53"/>
      <c r="O34" s="53"/>
      <c r="P34" s="53"/>
      <c r="Q34" s="53"/>
      <c r="R34" s="53"/>
      <c r="S34" s="53"/>
      <c r="T34" s="53"/>
      <c r="U34" s="53"/>
      <c r="V34" s="53"/>
      <c r="W34" s="53"/>
    </row>
    <row r="35" spans="1:23" s="43" customFormat="1" ht="17.45" customHeight="1" x14ac:dyDescent="0.2">
      <c r="A35" s="47" t="s">
        <v>30</v>
      </c>
      <c r="B35" s="42" t="s">
        <v>3</v>
      </c>
      <c r="C35" s="99">
        <f>C10</f>
        <v>0</v>
      </c>
      <c r="D35" s="99">
        <f t="shared" ref="D35:G35" si="4">D10</f>
        <v>0</v>
      </c>
      <c r="E35" s="99">
        <f t="shared" si="4"/>
        <v>0</v>
      </c>
      <c r="F35" s="99">
        <f t="shared" si="4"/>
        <v>0</v>
      </c>
      <c r="G35" s="99">
        <f t="shared" si="4"/>
        <v>0</v>
      </c>
      <c r="H35" s="135"/>
      <c r="I35" s="135"/>
      <c r="J35" s="135"/>
      <c r="K35" s="135"/>
      <c r="L35" s="135"/>
      <c r="M35" s="135"/>
      <c r="N35" s="53"/>
      <c r="O35" s="53"/>
      <c r="P35" s="53"/>
      <c r="Q35" s="53"/>
      <c r="R35" s="53"/>
      <c r="S35" s="53"/>
      <c r="T35" s="53"/>
      <c r="U35" s="53"/>
      <c r="V35" s="53"/>
      <c r="W35" s="53"/>
    </row>
    <row r="36" spans="1:23" s="43" customFormat="1" ht="17.45" customHeight="1" x14ac:dyDescent="0.2">
      <c r="A36" s="47" t="s">
        <v>31</v>
      </c>
      <c r="B36" s="42" t="s">
        <v>3</v>
      </c>
      <c r="C36" s="99">
        <f>C38+C39+C40</f>
        <v>626472</v>
      </c>
      <c r="D36" s="99">
        <f t="shared" ref="D36:G36" si="5">D38+D39+D40</f>
        <v>637979</v>
      </c>
      <c r="E36" s="99">
        <f t="shared" si="5"/>
        <v>656118</v>
      </c>
      <c r="F36" s="99">
        <f t="shared" si="5"/>
        <v>683259</v>
      </c>
      <c r="G36" s="99">
        <f t="shared" si="5"/>
        <v>727404</v>
      </c>
      <c r="H36" s="135"/>
      <c r="I36" s="135"/>
      <c r="J36" s="135"/>
      <c r="K36" s="135"/>
      <c r="L36" s="135"/>
      <c r="M36" s="135"/>
      <c r="N36" s="53"/>
      <c r="O36" s="53"/>
      <c r="P36" s="53"/>
      <c r="Q36" s="53"/>
      <c r="R36" s="53"/>
      <c r="S36" s="53"/>
      <c r="T36" s="53"/>
      <c r="U36" s="53"/>
      <c r="V36" s="53"/>
      <c r="W36" s="53"/>
    </row>
    <row r="37" spans="1:23" s="43" customFormat="1" x14ac:dyDescent="0.2">
      <c r="A37" s="47" t="s">
        <v>4</v>
      </c>
      <c r="B37" s="42"/>
      <c r="C37" s="99"/>
      <c r="D37" s="99"/>
      <c r="E37" s="99"/>
      <c r="F37" s="99"/>
      <c r="G37" s="99"/>
      <c r="H37" s="135"/>
      <c r="I37" s="135"/>
      <c r="J37" s="135"/>
      <c r="K37" s="135"/>
      <c r="L37" s="135"/>
      <c r="M37" s="135"/>
      <c r="N37" s="53"/>
      <c r="O37" s="53"/>
      <c r="P37" s="53"/>
      <c r="Q37" s="53"/>
      <c r="R37" s="53"/>
      <c r="S37" s="53"/>
      <c r="T37" s="53"/>
      <c r="U37" s="53"/>
      <c r="V37" s="53"/>
      <c r="W37" s="53"/>
    </row>
    <row r="38" spans="1:23" s="43" customFormat="1" ht="17.45" customHeight="1" x14ac:dyDescent="0.2">
      <c r="A38" s="47" t="s">
        <v>32</v>
      </c>
      <c r="B38" s="42" t="s">
        <v>3</v>
      </c>
      <c r="C38" s="100">
        <f>C13</f>
        <v>0</v>
      </c>
      <c r="D38" s="100">
        <f t="shared" ref="D38:G40" si="6">D13</f>
        <v>0</v>
      </c>
      <c r="E38" s="100">
        <f t="shared" si="6"/>
        <v>0</v>
      </c>
      <c r="F38" s="100">
        <f t="shared" si="6"/>
        <v>0</v>
      </c>
      <c r="G38" s="100">
        <f t="shared" si="6"/>
        <v>0</v>
      </c>
      <c r="H38" s="135"/>
      <c r="I38" s="135"/>
      <c r="J38" s="135"/>
      <c r="K38" s="135"/>
      <c r="L38" s="135"/>
      <c r="M38" s="135"/>
      <c r="N38" s="53"/>
      <c r="O38" s="53"/>
      <c r="P38" s="53"/>
      <c r="Q38" s="53"/>
      <c r="R38" s="53"/>
      <c r="S38" s="53"/>
      <c r="T38" s="53"/>
      <c r="U38" s="53"/>
      <c r="V38" s="53"/>
      <c r="W38" s="53"/>
    </row>
    <row r="39" spans="1:23" s="43" customFormat="1" ht="18" customHeight="1" x14ac:dyDescent="0.2">
      <c r="A39" s="47" t="s">
        <v>33</v>
      </c>
      <c r="B39" s="42" t="s">
        <v>3</v>
      </c>
      <c r="C39" s="100">
        <f>C14+C26</f>
        <v>626472</v>
      </c>
      <c r="D39" s="100">
        <f t="shared" ref="D39:G39" si="7">D14+D26</f>
        <v>637979</v>
      </c>
      <c r="E39" s="100">
        <f t="shared" si="7"/>
        <v>656118</v>
      </c>
      <c r="F39" s="100">
        <f t="shared" si="7"/>
        <v>683259</v>
      </c>
      <c r="G39" s="100">
        <f t="shared" si="7"/>
        <v>727404</v>
      </c>
      <c r="H39" s="135"/>
      <c r="I39" s="135"/>
      <c r="J39" s="135"/>
      <c r="K39" s="135"/>
      <c r="L39" s="135"/>
      <c r="M39" s="135"/>
      <c r="N39" s="53"/>
      <c r="O39" s="53"/>
      <c r="P39" s="53"/>
      <c r="Q39" s="53"/>
      <c r="R39" s="53"/>
      <c r="S39" s="53"/>
      <c r="T39" s="53"/>
      <c r="U39" s="53"/>
      <c r="V39" s="53"/>
      <c r="W39" s="53"/>
    </row>
    <row r="40" spans="1:23" s="43" customFormat="1" ht="27.75" customHeight="1" x14ac:dyDescent="0.2">
      <c r="A40" s="47" t="s">
        <v>34</v>
      </c>
      <c r="B40" s="42" t="s">
        <v>3</v>
      </c>
      <c r="C40" s="100">
        <f>C15</f>
        <v>0</v>
      </c>
      <c r="D40" s="100">
        <f t="shared" si="6"/>
        <v>0</v>
      </c>
      <c r="E40" s="100">
        <f t="shared" si="6"/>
        <v>0</v>
      </c>
      <c r="F40" s="100">
        <f t="shared" si="6"/>
        <v>0</v>
      </c>
      <c r="G40" s="100">
        <f t="shared" si="6"/>
        <v>0</v>
      </c>
      <c r="H40" s="135"/>
      <c r="I40" s="135"/>
      <c r="J40" s="135"/>
      <c r="K40" s="135"/>
      <c r="L40" s="135"/>
      <c r="M40" s="135"/>
      <c r="N40" s="53"/>
      <c r="O40" s="53"/>
      <c r="P40" s="53"/>
      <c r="Q40" s="53"/>
      <c r="R40" s="53"/>
      <c r="S40" s="53"/>
      <c r="T40" s="53"/>
      <c r="U40" s="53"/>
      <c r="V40" s="53"/>
      <c r="W40" s="53"/>
    </row>
    <row r="41" spans="1:23" s="43" customFormat="1" ht="29.45" customHeight="1" x14ac:dyDescent="0.2">
      <c r="A41" s="47" t="s">
        <v>35</v>
      </c>
      <c r="B41" s="42" t="s">
        <v>3</v>
      </c>
      <c r="C41" s="100"/>
      <c r="D41" s="100"/>
      <c r="E41" s="100"/>
      <c r="F41" s="100"/>
      <c r="G41" s="99"/>
      <c r="H41" s="135"/>
      <c r="I41" s="135"/>
      <c r="J41" s="135"/>
      <c r="K41" s="135"/>
      <c r="L41" s="135"/>
      <c r="M41" s="135"/>
      <c r="N41" s="53"/>
      <c r="O41" s="53"/>
      <c r="P41" s="53"/>
      <c r="Q41" s="53"/>
      <c r="R41" s="53"/>
      <c r="S41" s="53"/>
      <c r="T41" s="53"/>
      <c r="U41" s="53"/>
      <c r="V41" s="53"/>
      <c r="W41" s="53"/>
    </row>
    <row r="42" spans="1:23" s="43" customFormat="1" ht="18.75" customHeight="1" x14ac:dyDescent="0.2">
      <c r="A42" s="47" t="s">
        <v>14</v>
      </c>
      <c r="B42" s="42" t="s">
        <v>3</v>
      </c>
      <c r="C42" s="100">
        <f>C17+C27</f>
        <v>86479</v>
      </c>
      <c r="D42" s="100">
        <f t="shared" ref="D42:G42" si="8">D17+D27</f>
        <v>90682.911999999997</v>
      </c>
      <c r="E42" s="100">
        <f t="shared" si="8"/>
        <v>102417.29279799999</v>
      </c>
      <c r="F42" s="100">
        <f t="shared" si="8"/>
        <v>105054.43638831399</v>
      </c>
      <c r="G42" s="100">
        <f t="shared" si="8"/>
        <v>109700.98602578812</v>
      </c>
      <c r="H42" s="135"/>
      <c r="I42" s="135"/>
      <c r="J42" s="135"/>
      <c r="K42" s="135"/>
      <c r="L42" s="135"/>
      <c r="M42" s="135"/>
      <c r="N42" s="53"/>
      <c r="O42" s="53"/>
      <c r="P42" s="53"/>
      <c r="Q42" s="53"/>
      <c r="R42" s="53"/>
      <c r="S42" s="53"/>
      <c r="T42" s="53"/>
      <c r="U42" s="53"/>
      <c r="V42" s="53"/>
      <c r="W42" s="53"/>
    </row>
    <row r="43" spans="1:23" s="43" customFormat="1" ht="19.5" customHeight="1" x14ac:dyDescent="0.2">
      <c r="A43" s="47" t="s">
        <v>36</v>
      </c>
      <c r="B43" s="42" t="s">
        <v>3</v>
      </c>
      <c r="C43" s="100">
        <f>C28</f>
        <v>54544</v>
      </c>
      <c r="D43" s="100">
        <f t="shared" ref="D43:G43" si="9">D28</f>
        <v>56789.69</v>
      </c>
      <c r="E43" s="100">
        <f t="shared" si="9"/>
        <v>59404.633910000004</v>
      </c>
      <c r="F43" s="100">
        <f t="shared" si="9"/>
        <v>62077.842435949991</v>
      </c>
      <c r="G43" s="100">
        <f t="shared" si="9"/>
        <v>65181.734557747499</v>
      </c>
      <c r="H43" s="135"/>
      <c r="I43" s="135"/>
      <c r="J43" s="135"/>
      <c r="K43" s="135"/>
      <c r="L43" s="135"/>
      <c r="M43" s="135"/>
      <c r="N43" s="53"/>
      <c r="O43" s="53"/>
      <c r="P43" s="53"/>
      <c r="Q43" s="53"/>
      <c r="R43" s="53"/>
      <c r="S43" s="53"/>
      <c r="T43" s="53"/>
      <c r="U43" s="53"/>
      <c r="V43" s="53"/>
      <c r="W43" s="53"/>
    </row>
    <row r="44" spans="1:23" s="43" customFormat="1" ht="15" customHeight="1" x14ac:dyDescent="0.2">
      <c r="A44" s="47" t="s">
        <v>37</v>
      </c>
      <c r="B44" s="42" t="s">
        <v>3</v>
      </c>
      <c r="C44" s="100"/>
      <c r="D44" s="100"/>
      <c r="E44" s="100"/>
      <c r="F44" s="100"/>
      <c r="G44" s="99"/>
      <c r="H44" s="135"/>
      <c r="I44" s="135"/>
      <c r="J44" s="135"/>
      <c r="K44" s="135"/>
      <c r="L44" s="135"/>
      <c r="M44" s="135"/>
      <c r="N44" s="53"/>
      <c r="O44" s="53"/>
      <c r="P44" s="53"/>
      <c r="Q44" s="53"/>
      <c r="R44" s="53"/>
      <c r="S44" s="53"/>
      <c r="T44" s="53"/>
      <c r="U44" s="53"/>
      <c r="V44" s="53"/>
      <c r="W44" s="53"/>
    </row>
    <row r="45" spans="1:23" s="43" customFormat="1" ht="18" customHeight="1" x14ac:dyDescent="0.2">
      <c r="A45" s="47" t="s">
        <v>38</v>
      </c>
      <c r="B45" s="42" t="s">
        <v>3</v>
      </c>
      <c r="C45" s="100">
        <f>C20</f>
        <v>51085</v>
      </c>
      <c r="D45" s="100">
        <f t="shared" ref="D45:G45" si="10">D20</f>
        <v>52106.7</v>
      </c>
      <c r="E45" s="100">
        <f t="shared" si="10"/>
        <v>53383.148400000005</v>
      </c>
      <c r="F45" s="100">
        <f t="shared" si="10"/>
        <v>54450.811367999995</v>
      </c>
      <c r="G45" s="100">
        <f t="shared" si="10"/>
        <v>56054.695680612</v>
      </c>
      <c r="H45" s="135"/>
      <c r="I45" s="135"/>
      <c r="J45" s="135"/>
      <c r="K45" s="135"/>
      <c r="L45" s="135"/>
      <c r="M45" s="135"/>
      <c r="N45" s="53"/>
      <c r="O45" s="53"/>
      <c r="P45" s="53"/>
      <c r="Q45" s="53"/>
      <c r="R45" s="53"/>
      <c r="S45" s="53"/>
      <c r="T45" s="53"/>
      <c r="U45" s="53"/>
      <c r="V45" s="53"/>
      <c r="W45" s="53"/>
    </row>
    <row r="46" spans="1:23" s="43" customFormat="1" ht="16.5" customHeight="1" x14ac:dyDescent="0.2">
      <c r="A46" s="47" t="s">
        <v>15</v>
      </c>
      <c r="B46" s="42" t="s">
        <v>3</v>
      </c>
      <c r="C46" s="100">
        <f>C21</f>
        <v>0</v>
      </c>
      <c r="D46" s="100">
        <f t="shared" ref="D46:G46" si="11">D21</f>
        <v>0</v>
      </c>
      <c r="E46" s="100">
        <f t="shared" si="11"/>
        <v>0</v>
      </c>
      <c r="F46" s="100">
        <f t="shared" si="11"/>
        <v>0</v>
      </c>
      <c r="G46" s="100">
        <f t="shared" si="11"/>
        <v>0</v>
      </c>
      <c r="H46" s="135"/>
      <c r="I46" s="135"/>
      <c r="J46" s="135"/>
      <c r="K46" s="135"/>
      <c r="L46" s="135"/>
      <c r="M46" s="135"/>
      <c r="N46" s="53"/>
      <c r="O46" s="53"/>
      <c r="P46" s="53"/>
      <c r="Q46" s="53"/>
      <c r="R46" s="53"/>
      <c r="S46" s="53"/>
      <c r="T46" s="53"/>
      <c r="U46" s="53"/>
      <c r="V46" s="53"/>
      <c r="W46" s="53"/>
    </row>
    <row r="47" spans="1:23" s="43" customFormat="1" ht="18" customHeight="1" x14ac:dyDescent="0.2">
      <c r="A47" s="41" t="s">
        <v>21</v>
      </c>
      <c r="B47" s="42" t="s">
        <v>3</v>
      </c>
      <c r="C47" s="107"/>
      <c r="D47" s="107"/>
      <c r="E47" s="107"/>
      <c r="F47" s="107"/>
      <c r="G47" s="107"/>
      <c r="H47" s="135"/>
      <c r="I47" s="135"/>
      <c r="J47" s="135"/>
      <c r="K47" s="135"/>
      <c r="L47" s="135"/>
      <c r="M47" s="135"/>
      <c r="N47" s="53"/>
      <c r="O47" s="53"/>
      <c r="P47" s="53"/>
      <c r="Q47" s="53"/>
      <c r="R47" s="53"/>
      <c r="S47" s="53"/>
      <c r="T47" s="53"/>
      <c r="U47" s="53"/>
      <c r="V47" s="53"/>
      <c r="W47" s="53"/>
    </row>
    <row r="48" spans="1:23" s="43" customFormat="1" ht="18" customHeight="1" x14ac:dyDescent="0.2">
      <c r="A48" s="47" t="s">
        <v>26</v>
      </c>
      <c r="B48" s="42" t="s">
        <v>1</v>
      </c>
      <c r="C48" s="100"/>
      <c r="D48" s="100"/>
      <c r="E48" s="100"/>
      <c r="F48" s="100"/>
      <c r="G48" s="99"/>
      <c r="H48" s="135"/>
      <c r="I48" s="135"/>
      <c r="J48" s="135"/>
      <c r="K48" s="135"/>
      <c r="L48" s="135"/>
      <c r="M48" s="135"/>
      <c r="N48" s="53"/>
      <c r="O48" s="53"/>
      <c r="P48" s="53"/>
      <c r="Q48" s="53"/>
      <c r="R48" s="53"/>
      <c r="S48" s="53"/>
      <c r="T48" s="53"/>
      <c r="U48" s="53"/>
      <c r="V48" s="53"/>
      <c r="W48" s="53"/>
    </row>
    <row r="49" spans="1:23" s="43" customFormat="1" ht="23.25" customHeight="1" x14ac:dyDescent="0.2">
      <c r="A49" s="41" t="s">
        <v>22</v>
      </c>
      <c r="B49" s="42" t="s">
        <v>2</v>
      </c>
      <c r="C49" s="107"/>
      <c r="D49" s="107"/>
      <c r="E49" s="107"/>
      <c r="F49" s="107"/>
      <c r="G49" s="107"/>
      <c r="H49" s="141"/>
      <c r="I49" s="135"/>
      <c r="J49" s="135"/>
      <c r="K49" s="135"/>
      <c r="L49" s="135"/>
      <c r="M49" s="135"/>
      <c r="N49" s="53"/>
      <c r="O49" s="53"/>
      <c r="P49" s="53"/>
      <c r="Q49" s="53"/>
      <c r="R49" s="53"/>
      <c r="S49" s="53"/>
      <c r="T49" s="53"/>
      <c r="U49" s="53"/>
      <c r="V49" s="53"/>
      <c r="W49" s="53"/>
    </row>
    <row r="50" spans="1:23" s="43" customFormat="1" ht="17.45" customHeight="1" x14ac:dyDescent="0.2">
      <c r="A50" s="62" t="s">
        <v>5</v>
      </c>
      <c r="B50" s="63"/>
      <c r="C50" s="157"/>
      <c r="D50" s="143" t="s">
        <v>6</v>
      </c>
      <c r="E50" s="158"/>
      <c r="F50" s="273" t="s">
        <v>29</v>
      </c>
      <c r="G50" s="274"/>
      <c r="H50" s="159"/>
      <c r="I50" s="135"/>
      <c r="J50" s="135"/>
      <c r="K50" s="135"/>
      <c r="L50" s="135"/>
      <c r="M50" s="135"/>
      <c r="N50" s="53"/>
      <c r="O50" s="53"/>
      <c r="P50" s="53"/>
      <c r="Q50" s="53"/>
      <c r="R50" s="53"/>
      <c r="S50" s="53"/>
      <c r="T50" s="53"/>
      <c r="U50" s="53"/>
      <c r="V50" s="53"/>
      <c r="W50" s="53"/>
    </row>
    <row r="51" spans="1:23" ht="21.75" customHeight="1" x14ac:dyDescent="0.2">
      <c r="A51" s="8"/>
      <c r="B51" s="1"/>
      <c r="C51" s="133"/>
      <c r="D51" s="133"/>
      <c r="E51" s="133"/>
      <c r="F51" s="133"/>
      <c r="G51" s="133"/>
      <c r="H51" s="146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16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134" customWidth="1"/>
    <col min="5" max="5" width="10.28515625" style="134" customWidth="1"/>
    <col min="6" max="6" width="9.85546875" style="134" customWidth="1"/>
    <col min="7" max="7" width="11.85546875" style="134" customWidth="1"/>
    <col min="8" max="14" width="8.85546875" style="134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4" ht="15.75" x14ac:dyDescent="0.25">
      <c r="A1" s="257" t="s">
        <v>7</v>
      </c>
      <c r="B1" s="257"/>
      <c r="C1" s="257"/>
      <c r="D1" s="257"/>
      <c r="E1" s="257"/>
      <c r="F1" s="257"/>
      <c r="G1" s="133"/>
    </row>
    <row r="2" spans="1:14" ht="15.75" thickBot="1" x14ac:dyDescent="0.3">
      <c r="A2" s="69" t="s">
        <v>62</v>
      </c>
      <c r="B2" s="1"/>
      <c r="C2" s="133"/>
      <c r="D2" s="133"/>
      <c r="E2" s="133"/>
      <c r="F2" s="133"/>
      <c r="G2" s="133"/>
    </row>
    <row r="3" spans="1:14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4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4" s="43" customFormat="1" ht="31.9" customHeight="1" x14ac:dyDescent="0.2">
      <c r="A5" s="41" t="s">
        <v>47</v>
      </c>
      <c r="B5" s="49" t="s">
        <v>0</v>
      </c>
      <c r="C5" s="124">
        <v>10</v>
      </c>
      <c r="D5" s="124">
        <v>10</v>
      </c>
      <c r="E5" s="124">
        <v>10</v>
      </c>
      <c r="F5" s="124">
        <v>10</v>
      </c>
      <c r="G5" s="124">
        <v>10</v>
      </c>
      <c r="H5" s="135"/>
      <c r="I5" s="135"/>
      <c r="J5" s="135"/>
      <c r="K5" s="135"/>
      <c r="L5" s="135"/>
      <c r="M5" s="135"/>
      <c r="N5" s="135"/>
    </row>
    <row r="6" spans="1:14" s="43" customFormat="1" ht="27.75" customHeight="1" x14ac:dyDescent="0.2">
      <c r="A6" s="41" t="s">
        <v>16</v>
      </c>
      <c r="B6" s="42" t="s">
        <v>17</v>
      </c>
      <c r="C6" s="125">
        <v>34</v>
      </c>
      <c r="D6" s="125">
        <v>35</v>
      </c>
      <c r="E6" s="125">
        <v>40</v>
      </c>
      <c r="F6" s="125">
        <v>40</v>
      </c>
      <c r="G6" s="125">
        <v>40</v>
      </c>
      <c r="H6" s="135"/>
      <c r="I6" s="135"/>
      <c r="J6" s="135"/>
      <c r="K6" s="135"/>
      <c r="L6" s="135"/>
      <c r="M6" s="135"/>
      <c r="N6" s="135"/>
    </row>
    <row r="7" spans="1:14" s="43" customFormat="1" ht="22.7" customHeight="1" x14ac:dyDescent="0.2">
      <c r="A7" s="41" t="s">
        <v>18</v>
      </c>
      <c r="B7" s="42" t="s">
        <v>3</v>
      </c>
      <c r="C7" s="99">
        <f>C11+C20+C21</f>
        <v>42641</v>
      </c>
      <c r="D7" s="99">
        <f t="shared" ref="D7:G7" si="0">D11+D20+D21</f>
        <v>41256.080000000002</v>
      </c>
      <c r="E7" s="99">
        <f t="shared" si="0"/>
        <v>40016.662400000001</v>
      </c>
      <c r="F7" s="99">
        <f t="shared" si="0"/>
        <v>38022.135648000003</v>
      </c>
      <c r="G7" s="99">
        <f t="shared" si="0"/>
        <v>41652.889039200003</v>
      </c>
      <c r="H7" s="135"/>
      <c r="I7" s="135"/>
      <c r="J7" s="135"/>
      <c r="K7" s="135"/>
      <c r="L7" s="135"/>
      <c r="M7" s="135"/>
      <c r="N7" s="135"/>
    </row>
    <row r="8" spans="1:14" s="43" customFormat="1" ht="15.75" customHeight="1" x14ac:dyDescent="0.2">
      <c r="A8" s="48" t="s">
        <v>23</v>
      </c>
      <c r="B8" s="42" t="s">
        <v>1</v>
      </c>
      <c r="C8" s="100"/>
      <c r="D8" s="100"/>
      <c r="E8" s="100"/>
      <c r="F8" s="100"/>
      <c r="G8" s="99"/>
      <c r="H8" s="135"/>
      <c r="I8" s="135"/>
      <c r="J8" s="135"/>
      <c r="K8" s="135"/>
      <c r="L8" s="135"/>
      <c r="M8" s="135"/>
      <c r="N8" s="135"/>
    </row>
    <row r="9" spans="1:14" s="43" customFormat="1" x14ac:dyDescent="0.2">
      <c r="A9" s="47" t="s">
        <v>13</v>
      </c>
      <c r="B9" s="42"/>
      <c r="C9" s="100"/>
      <c r="D9" s="100"/>
      <c r="E9" s="100"/>
      <c r="F9" s="100"/>
      <c r="G9" s="99"/>
      <c r="H9" s="135"/>
      <c r="I9" s="135"/>
      <c r="J9" s="135"/>
      <c r="K9" s="135"/>
      <c r="L9" s="135"/>
      <c r="M9" s="135"/>
      <c r="N9" s="135"/>
    </row>
    <row r="10" spans="1:14" s="43" customFormat="1" ht="16.5" customHeight="1" x14ac:dyDescent="0.2">
      <c r="A10" s="47" t="s">
        <v>30</v>
      </c>
      <c r="B10" s="42" t="s">
        <v>3</v>
      </c>
      <c r="C10" s="156"/>
      <c r="D10" s="156"/>
      <c r="E10" s="156"/>
      <c r="F10" s="156"/>
      <c r="G10" s="156"/>
      <c r="H10" s="135"/>
      <c r="I10" s="135"/>
      <c r="J10" s="135"/>
      <c r="K10" s="135"/>
      <c r="L10" s="135"/>
      <c r="M10" s="135"/>
      <c r="N10" s="135"/>
    </row>
    <row r="11" spans="1:14" s="43" customFormat="1" ht="15.75" customHeight="1" x14ac:dyDescent="0.2">
      <c r="A11" s="47" t="s">
        <v>31</v>
      </c>
      <c r="B11" s="42" t="s">
        <v>3</v>
      </c>
      <c r="C11" s="99">
        <f>C13+C14+C15+C16</f>
        <v>18537</v>
      </c>
      <c r="D11" s="99">
        <f t="shared" ref="D11:G11" si="1">D13+D14+D15+D16</f>
        <v>16670</v>
      </c>
      <c r="E11" s="99">
        <f t="shared" si="1"/>
        <v>14693</v>
      </c>
      <c r="F11" s="99">
        <f t="shared" si="1"/>
        <v>12192</v>
      </c>
      <c r="G11" s="99">
        <f t="shared" si="1"/>
        <v>15177</v>
      </c>
      <c r="H11" s="135"/>
      <c r="I11" s="135"/>
      <c r="J11" s="135"/>
      <c r="K11" s="135"/>
      <c r="L11" s="135"/>
      <c r="M11" s="135"/>
      <c r="N11" s="135"/>
    </row>
    <row r="12" spans="1:14" s="43" customFormat="1" x14ac:dyDescent="0.2">
      <c r="A12" s="47" t="s">
        <v>4</v>
      </c>
      <c r="B12" s="42"/>
      <c r="C12" s="100"/>
      <c r="D12" s="100"/>
      <c r="E12" s="100"/>
      <c r="F12" s="100"/>
      <c r="G12" s="99"/>
      <c r="H12" s="135"/>
      <c r="I12" s="135"/>
      <c r="J12" s="135"/>
      <c r="K12" s="135"/>
      <c r="L12" s="135"/>
      <c r="M12" s="135"/>
      <c r="N12" s="135"/>
    </row>
    <row r="13" spans="1:14" s="43" customFormat="1" ht="15" customHeight="1" x14ac:dyDescent="0.2">
      <c r="A13" s="47" t="s">
        <v>32</v>
      </c>
      <c r="B13" s="42" t="s">
        <v>3</v>
      </c>
      <c r="C13" s="131"/>
      <c r="D13" s="131"/>
      <c r="E13" s="131"/>
      <c r="F13" s="131"/>
      <c r="G13" s="131"/>
      <c r="H13" s="135"/>
      <c r="I13" s="135"/>
      <c r="J13" s="135"/>
      <c r="K13" s="135"/>
      <c r="L13" s="135"/>
      <c r="M13" s="135"/>
      <c r="N13" s="135"/>
    </row>
    <row r="14" spans="1:14" s="43" customFormat="1" ht="15.75" customHeight="1" x14ac:dyDescent="0.2">
      <c r="A14" s="47" t="s">
        <v>33</v>
      </c>
      <c r="B14" s="42" t="s">
        <v>3</v>
      </c>
      <c r="C14" s="156">
        <v>18537</v>
      </c>
      <c r="D14" s="156">
        <v>16670</v>
      </c>
      <c r="E14" s="156">
        <v>14693</v>
      </c>
      <c r="F14" s="156">
        <v>12192</v>
      </c>
      <c r="G14" s="156">
        <v>15177</v>
      </c>
      <c r="H14" s="135"/>
      <c r="I14" s="135"/>
      <c r="J14" s="135"/>
      <c r="K14" s="135"/>
      <c r="L14" s="135"/>
      <c r="M14" s="135"/>
      <c r="N14" s="135"/>
    </row>
    <row r="15" spans="1:14" s="43" customFormat="1" ht="28.9" customHeight="1" x14ac:dyDescent="0.2">
      <c r="A15" s="47" t="s">
        <v>34</v>
      </c>
      <c r="B15" s="42" t="s">
        <v>3</v>
      </c>
      <c r="C15" s="131"/>
      <c r="D15" s="131"/>
      <c r="E15" s="131"/>
      <c r="F15" s="131"/>
      <c r="G15" s="131"/>
      <c r="H15" s="135"/>
      <c r="I15" s="135"/>
      <c r="J15" s="135"/>
      <c r="K15" s="135"/>
      <c r="L15" s="135"/>
      <c r="M15" s="135"/>
      <c r="N15" s="135"/>
    </row>
    <row r="16" spans="1:14" s="43" customFormat="1" ht="30.2" customHeight="1" x14ac:dyDescent="0.2">
      <c r="A16" s="47" t="s">
        <v>35</v>
      </c>
      <c r="B16" s="42" t="s">
        <v>3</v>
      </c>
      <c r="C16" s="100"/>
      <c r="D16" s="100"/>
      <c r="E16" s="100"/>
      <c r="F16" s="100"/>
      <c r="G16" s="99"/>
      <c r="H16" s="135"/>
      <c r="I16" s="135"/>
      <c r="J16" s="135"/>
      <c r="K16" s="135"/>
      <c r="L16" s="135"/>
      <c r="M16" s="135"/>
      <c r="N16" s="135"/>
    </row>
    <row r="17" spans="1:14" s="43" customFormat="1" ht="13.7" customHeight="1" x14ac:dyDescent="0.2">
      <c r="A17" s="47" t="s">
        <v>14</v>
      </c>
      <c r="B17" s="42" t="s">
        <v>3</v>
      </c>
      <c r="C17" s="156"/>
      <c r="D17" s="156"/>
      <c r="E17" s="156"/>
      <c r="F17" s="156"/>
      <c r="G17" s="156"/>
      <c r="H17" s="135"/>
      <c r="I17" s="135"/>
      <c r="J17" s="135"/>
      <c r="K17" s="135"/>
      <c r="L17" s="135"/>
      <c r="M17" s="135"/>
      <c r="N17" s="135"/>
    </row>
    <row r="18" spans="1:14" s="43" customFormat="1" ht="17.45" customHeight="1" x14ac:dyDescent="0.2">
      <c r="A18" s="47" t="s">
        <v>36</v>
      </c>
      <c r="B18" s="42" t="s">
        <v>3</v>
      </c>
      <c r="C18" s="100"/>
      <c r="D18" s="100"/>
      <c r="E18" s="100"/>
      <c r="F18" s="100"/>
      <c r="G18" s="99"/>
      <c r="H18" s="135"/>
      <c r="I18" s="135"/>
      <c r="J18" s="135"/>
      <c r="K18" s="135"/>
      <c r="L18" s="135"/>
      <c r="M18" s="135"/>
      <c r="N18" s="135"/>
    </row>
    <row r="19" spans="1:14" s="43" customFormat="1" ht="13.7" customHeight="1" x14ac:dyDescent="0.2">
      <c r="A19" s="47" t="s">
        <v>37</v>
      </c>
      <c r="B19" s="42" t="s">
        <v>3</v>
      </c>
      <c r="C19" s="100"/>
      <c r="D19" s="100"/>
      <c r="E19" s="100"/>
      <c r="F19" s="100"/>
      <c r="G19" s="99"/>
      <c r="H19" s="135"/>
      <c r="I19" s="135"/>
      <c r="J19" s="135"/>
      <c r="K19" s="135"/>
      <c r="L19" s="135"/>
      <c r="M19" s="135"/>
      <c r="N19" s="135"/>
    </row>
    <row r="20" spans="1:14" s="43" customFormat="1" ht="18.75" customHeight="1" x14ac:dyDescent="0.2">
      <c r="A20" s="47" t="s">
        <v>38</v>
      </c>
      <c r="B20" s="42" t="s">
        <v>3</v>
      </c>
      <c r="C20" s="131">
        <v>24104</v>
      </c>
      <c r="D20" s="131">
        <v>24586.080000000002</v>
      </c>
      <c r="E20" s="131">
        <v>25323.662400000001</v>
      </c>
      <c r="F20" s="131">
        <v>25830.135648000003</v>
      </c>
      <c r="G20" s="131">
        <v>26475.889039199999</v>
      </c>
      <c r="H20" s="135"/>
      <c r="I20" s="135"/>
      <c r="J20" s="135"/>
      <c r="K20" s="135"/>
      <c r="L20" s="135"/>
      <c r="M20" s="135"/>
      <c r="N20" s="135"/>
    </row>
    <row r="21" spans="1:14" s="43" customFormat="1" ht="12.75" customHeight="1" x14ac:dyDescent="0.2">
      <c r="A21" s="47" t="s">
        <v>15</v>
      </c>
      <c r="B21" s="42" t="s">
        <v>3</v>
      </c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5"/>
      <c r="I21" s="135"/>
      <c r="J21" s="135"/>
      <c r="K21" s="135"/>
      <c r="L21" s="135"/>
      <c r="M21" s="135"/>
      <c r="N21" s="135"/>
    </row>
    <row r="22" spans="1:14" s="43" customFormat="1" ht="21.2" customHeight="1" x14ac:dyDescent="0.2">
      <c r="A22" s="41" t="s">
        <v>19</v>
      </c>
      <c r="B22" s="42" t="s">
        <v>3</v>
      </c>
      <c r="C22" s="99">
        <f>C26+C28</f>
        <v>0</v>
      </c>
      <c r="D22" s="99">
        <f t="shared" ref="D22:G22" si="2">D26+D28</f>
        <v>0</v>
      </c>
      <c r="E22" s="99">
        <f t="shared" si="2"/>
        <v>0</v>
      </c>
      <c r="F22" s="99">
        <f t="shared" si="2"/>
        <v>0</v>
      </c>
      <c r="G22" s="99">
        <f t="shared" si="2"/>
        <v>0</v>
      </c>
      <c r="H22" s="135"/>
      <c r="I22" s="135"/>
      <c r="J22" s="135"/>
      <c r="K22" s="135"/>
      <c r="L22" s="135"/>
      <c r="M22" s="135"/>
      <c r="N22" s="135"/>
    </row>
    <row r="23" spans="1:14" s="43" customFormat="1" ht="14.25" customHeight="1" x14ac:dyDescent="0.2">
      <c r="A23" s="47" t="s">
        <v>24</v>
      </c>
      <c r="B23" s="42" t="s">
        <v>1</v>
      </c>
      <c r="C23" s="99"/>
      <c r="D23" s="99"/>
      <c r="E23" s="99"/>
      <c r="F23" s="99"/>
      <c r="G23" s="99"/>
      <c r="H23" s="135"/>
      <c r="I23" s="135"/>
      <c r="J23" s="135"/>
      <c r="K23" s="135"/>
      <c r="L23" s="135"/>
      <c r="M23" s="135"/>
      <c r="N23" s="135"/>
    </row>
    <row r="24" spans="1:14" s="43" customFormat="1" ht="18" customHeight="1" x14ac:dyDescent="0.2">
      <c r="A24" s="47" t="s">
        <v>13</v>
      </c>
      <c r="B24" s="42"/>
      <c r="C24" s="99"/>
      <c r="D24" s="99"/>
      <c r="E24" s="99"/>
      <c r="F24" s="99"/>
      <c r="G24" s="99"/>
      <c r="H24" s="135"/>
      <c r="I24" s="135"/>
      <c r="J24" s="135"/>
      <c r="K24" s="135"/>
      <c r="L24" s="135"/>
      <c r="M24" s="135"/>
      <c r="N24" s="135"/>
    </row>
    <row r="25" spans="1:14" s="43" customFormat="1" ht="18" customHeight="1" x14ac:dyDescent="0.2">
      <c r="A25" s="47" t="s">
        <v>30</v>
      </c>
      <c r="B25" s="42" t="s">
        <v>3</v>
      </c>
      <c r="C25" s="99"/>
      <c r="D25" s="99"/>
      <c r="E25" s="99"/>
      <c r="F25" s="99"/>
      <c r="G25" s="99"/>
      <c r="H25" s="135"/>
      <c r="I25" s="135"/>
      <c r="J25" s="135"/>
      <c r="K25" s="135"/>
      <c r="L25" s="135"/>
      <c r="M25" s="135"/>
      <c r="N25" s="135"/>
    </row>
    <row r="26" spans="1:14" s="43" customFormat="1" ht="18" customHeight="1" x14ac:dyDescent="0.2">
      <c r="A26" s="47" t="s">
        <v>31</v>
      </c>
      <c r="B26" s="42" t="s">
        <v>3</v>
      </c>
      <c r="C26" s="99">
        <v>0</v>
      </c>
      <c r="D26" s="99">
        <v>0</v>
      </c>
      <c r="E26" s="99">
        <v>0</v>
      </c>
      <c r="F26" s="99">
        <v>0</v>
      </c>
      <c r="G26" s="99">
        <v>0</v>
      </c>
      <c r="H26" s="135"/>
      <c r="I26" s="135"/>
      <c r="J26" s="135"/>
      <c r="K26" s="135"/>
      <c r="L26" s="135"/>
      <c r="M26" s="135"/>
      <c r="N26" s="135"/>
    </row>
    <row r="27" spans="1:14" s="43" customFormat="1" ht="13.7" customHeight="1" x14ac:dyDescent="0.2">
      <c r="A27" s="47" t="s">
        <v>14</v>
      </c>
      <c r="B27" s="42" t="s">
        <v>3</v>
      </c>
      <c r="C27" s="99"/>
      <c r="D27" s="99"/>
      <c r="E27" s="99"/>
      <c r="F27" s="99"/>
      <c r="G27" s="99"/>
      <c r="H27" s="135"/>
      <c r="I27" s="135"/>
      <c r="J27" s="135"/>
      <c r="K27" s="135"/>
      <c r="L27" s="135"/>
      <c r="M27" s="135"/>
      <c r="N27" s="135"/>
    </row>
    <row r="28" spans="1:14" s="43" customFormat="1" ht="15.75" customHeight="1" x14ac:dyDescent="0.2">
      <c r="A28" s="47" t="s">
        <v>36</v>
      </c>
      <c r="B28" s="42" t="s">
        <v>3</v>
      </c>
      <c r="C28" s="156"/>
      <c r="D28" s="156"/>
      <c r="E28" s="131"/>
      <c r="F28" s="156"/>
      <c r="G28" s="156"/>
      <c r="H28" s="135"/>
      <c r="I28" s="135"/>
      <c r="J28" s="135"/>
      <c r="K28" s="135"/>
      <c r="L28" s="135"/>
      <c r="M28" s="135"/>
      <c r="N28" s="135"/>
    </row>
    <row r="29" spans="1:14" s="43" customFormat="1" ht="17.45" customHeight="1" x14ac:dyDescent="0.2">
      <c r="A29" s="47" t="s">
        <v>37</v>
      </c>
      <c r="B29" s="42" t="s">
        <v>3</v>
      </c>
      <c r="C29" s="99"/>
      <c r="D29" s="99"/>
      <c r="E29" s="99"/>
      <c r="F29" s="99"/>
      <c r="G29" s="99"/>
      <c r="H29" s="135"/>
      <c r="I29" s="135"/>
      <c r="J29" s="135"/>
      <c r="K29" s="135"/>
      <c r="L29" s="135"/>
      <c r="M29" s="135"/>
      <c r="N29" s="135"/>
    </row>
    <row r="30" spans="1:14" s="43" customFormat="1" ht="17.45" customHeight="1" x14ac:dyDescent="0.2">
      <c r="A30" s="47" t="s">
        <v>38</v>
      </c>
      <c r="B30" s="42" t="s">
        <v>3</v>
      </c>
      <c r="C30" s="131"/>
      <c r="D30" s="131"/>
      <c r="E30" s="131"/>
      <c r="F30" s="131"/>
      <c r="G30" s="131"/>
      <c r="H30" s="135"/>
      <c r="I30" s="135"/>
      <c r="J30" s="135"/>
      <c r="K30" s="135"/>
      <c r="L30" s="135"/>
      <c r="M30" s="135"/>
      <c r="N30" s="135"/>
    </row>
    <row r="31" spans="1:14" s="43" customFormat="1" ht="15" customHeight="1" x14ac:dyDescent="0.2">
      <c r="A31" s="47" t="s">
        <v>15</v>
      </c>
      <c r="B31" s="42" t="s">
        <v>3</v>
      </c>
      <c r="C31" s="99"/>
      <c r="D31" s="99"/>
      <c r="E31" s="99"/>
      <c r="F31" s="99"/>
      <c r="G31" s="99"/>
      <c r="H31" s="135"/>
      <c r="I31" s="135"/>
      <c r="J31" s="135"/>
      <c r="K31" s="135"/>
      <c r="L31" s="135"/>
      <c r="M31" s="135"/>
      <c r="N31" s="135"/>
    </row>
    <row r="32" spans="1:14" s="43" customFormat="1" ht="21.2" customHeight="1" x14ac:dyDescent="0.2">
      <c r="A32" s="41" t="s">
        <v>20</v>
      </c>
      <c r="B32" s="42" t="s">
        <v>3</v>
      </c>
      <c r="C32" s="99">
        <f>C36+C43+C45</f>
        <v>42641</v>
      </c>
      <c r="D32" s="99">
        <f t="shared" ref="D32:G32" si="3">D36+D43+D45</f>
        <v>41256.080000000002</v>
      </c>
      <c r="E32" s="99">
        <f t="shared" si="3"/>
        <v>40016.662400000001</v>
      </c>
      <c r="F32" s="99">
        <f t="shared" si="3"/>
        <v>38022.135648000003</v>
      </c>
      <c r="G32" s="99">
        <f t="shared" si="3"/>
        <v>41652.889039200003</v>
      </c>
      <c r="H32" s="135"/>
      <c r="I32" s="135"/>
      <c r="J32" s="135"/>
      <c r="K32" s="135"/>
      <c r="L32" s="135"/>
      <c r="M32" s="135"/>
      <c r="N32" s="135"/>
    </row>
    <row r="33" spans="1:14" s="43" customFormat="1" ht="18.75" customHeight="1" x14ac:dyDescent="0.2">
      <c r="A33" s="47" t="s">
        <v>25</v>
      </c>
      <c r="B33" s="42" t="s">
        <v>1</v>
      </c>
      <c r="C33" s="99"/>
      <c r="D33" s="99"/>
      <c r="E33" s="99"/>
      <c r="F33" s="99"/>
      <c r="G33" s="99"/>
      <c r="H33" s="135"/>
      <c r="I33" s="135"/>
      <c r="J33" s="135"/>
      <c r="K33" s="135"/>
      <c r="L33" s="135"/>
      <c r="M33" s="135"/>
      <c r="N33" s="135"/>
    </row>
    <row r="34" spans="1:14" s="43" customFormat="1" ht="16.5" customHeight="1" x14ac:dyDescent="0.2">
      <c r="A34" s="47" t="s">
        <v>13</v>
      </c>
      <c r="B34" s="42"/>
      <c r="C34" s="99"/>
      <c r="D34" s="99"/>
      <c r="E34" s="99"/>
      <c r="F34" s="99"/>
      <c r="G34" s="99"/>
      <c r="H34" s="135"/>
      <c r="I34" s="135"/>
      <c r="J34" s="135"/>
      <c r="K34" s="135"/>
      <c r="L34" s="135"/>
      <c r="M34" s="135"/>
      <c r="N34" s="135"/>
    </row>
    <row r="35" spans="1:14" s="43" customFormat="1" ht="17.45" customHeight="1" x14ac:dyDescent="0.2">
      <c r="A35" s="47" t="s">
        <v>30</v>
      </c>
      <c r="B35" s="42" t="s">
        <v>3</v>
      </c>
      <c r="C35" s="99">
        <f>C10</f>
        <v>0</v>
      </c>
      <c r="D35" s="99">
        <f t="shared" ref="D35:G35" si="4">D10</f>
        <v>0</v>
      </c>
      <c r="E35" s="99">
        <f t="shared" si="4"/>
        <v>0</v>
      </c>
      <c r="F35" s="99">
        <f t="shared" si="4"/>
        <v>0</v>
      </c>
      <c r="G35" s="99">
        <f t="shared" si="4"/>
        <v>0</v>
      </c>
      <c r="H35" s="135"/>
      <c r="I35" s="135"/>
      <c r="J35" s="135"/>
      <c r="K35" s="135"/>
      <c r="L35" s="135"/>
      <c r="M35" s="135"/>
      <c r="N35" s="135"/>
    </row>
    <row r="36" spans="1:14" s="43" customFormat="1" ht="17.45" customHeight="1" x14ac:dyDescent="0.2">
      <c r="A36" s="47" t="s">
        <v>31</v>
      </c>
      <c r="B36" s="42" t="s">
        <v>3</v>
      </c>
      <c r="C36" s="99">
        <f>C14+C26</f>
        <v>18537</v>
      </c>
      <c r="D36" s="99">
        <f t="shared" ref="D36:G36" si="5">D14+D26</f>
        <v>16670</v>
      </c>
      <c r="E36" s="99">
        <f t="shared" si="5"/>
        <v>14693</v>
      </c>
      <c r="F36" s="99">
        <f t="shared" si="5"/>
        <v>12192</v>
      </c>
      <c r="G36" s="99">
        <f t="shared" si="5"/>
        <v>15177</v>
      </c>
      <c r="H36" s="135"/>
      <c r="I36" s="135"/>
      <c r="J36" s="135"/>
      <c r="K36" s="135"/>
      <c r="L36" s="135"/>
      <c r="M36" s="135"/>
      <c r="N36" s="135"/>
    </row>
    <row r="37" spans="1:14" s="43" customFormat="1" x14ac:dyDescent="0.2">
      <c r="A37" s="47" t="s">
        <v>4</v>
      </c>
      <c r="B37" s="42"/>
      <c r="C37" s="99"/>
      <c r="D37" s="99"/>
      <c r="E37" s="99"/>
      <c r="F37" s="99"/>
      <c r="G37" s="99"/>
      <c r="H37" s="135"/>
      <c r="I37" s="135"/>
      <c r="J37" s="135"/>
      <c r="K37" s="135"/>
      <c r="L37" s="135"/>
      <c r="M37" s="135"/>
      <c r="N37" s="135"/>
    </row>
    <row r="38" spans="1:14" s="43" customFormat="1" ht="17.45" customHeight="1" x14ac:dyDescent="0.2">
      <c r="A38" s="47" t="s">
        <v>32</v>
      </c>
      <c r="B38" s="42" t="s">
        <v>3</v>
      </c>
      <c r="C38" s="100">
        <f>C13</f>
        <v>0</v>
      </c>
      <c r="D38" s="100">
        <f t="shared" ref="D38:G40" si="6">D13</f>
        <v>0</v>
      </c>
      <c r="E38" s="100">
        <f t="shared" si="6"/>
        <v>0</v>
      </c>
      <c r="F38" s="100">
        <f t="shared" si="6"/>
        <v>0</v>
      </c>
      <c r="G38" s="100">
        <f t="shared" si="6"/>
        <v>0</v>
      </c>
      <c r="H38" s="135"/>
      <c r="I38" s="135"/>
      <c r="J38" s="135"/>
      <c r="K38" s="135"/>
      <c r="L38" s="135"/>
      <c r="M38" s="135"/>
      <c r="N38" s="135"/>
    </row>
    <row r="39" spans="1:14" s="43" customFormat="1" ht="18" customHeight="1" x14ac:dyDescent="0.2">
      <c r="A39" s="47" t="s">
        <v>33</v>
      </c>
      <c r="B39" s="42" t="s">
        <v>3</v>
      </c>
      <c r="C39" s="100">
        <f>C26+C14</f>
        <v>18537</v>
      </c>
      <c r="D39" s="100">
        <f>D26+D14</f>
        <v>16670</v>
      </c>
      <c r="E39" s="100">
        <f t="shared" ref="E39:G39" si="7">E26+E14</f>
        <v>14693</v>
      </c>
      <c r="F39" s="100">
        <f t="shared" si="7"/>
        <v>12192</v>
      </c>
      <c r="G39" s="100">
        <f t="shared" si="7"/>
        <v>15177</v>
      </c>
      <c r="H39" s="135"/>
      <c r="I39" s="135"/>
      <c r="J39" s="135"/>
      <c r="K39" s="135"/>
      <c r="L39" s="135"/>
      <c r="M39" s="135"/>
      <c r="N39" s="135"/>
    </row>
    <row r="40" spans="1:14" s="43" customFormat="1" ht="27.75" customHeight="1" x14ac:dyDescent="0.2">
      <c r="A40" s="47" t="s">
        <v>34</v>
      </c>
      <c r="B40" s="42" t="s">
        <v>3</v>
      </c>
      <c r="C40" s="100">
        <f>C15</f>
        <v>0</v>
      </c>
      <c r="D40" s="100">
        <f t="shared" si="6"/>
        <v>0</v>
      </c>
      <c r="E40" s="100">
        <f t="shared" si="6"/>
        <v>0</v>
      </c>
      <c r="F40" s="100">
        <f t="shared" si="6"/>
        <v>0</v>
      </c>
      <c r="G40" s="100">
        <f t="shared" si="6"/>
        <v>0</v>
      </c>
      <c r="H40" s="135"/>
      <c r="I40" s="135"/>
      <c r="J40" s="135"/>
      <c r="K40" s="135"/>
      <c r="L40" s="135"/>
      <c r="M40" s="135"/>
      <c r="N40" s="135"/>
    </row>
    <row r="41" spans="1:14" s="43" customFormat="1" ht="29.45" customHeight="1" x14ac:dyDescent="0.2">
      <c r="A41" s="47" t="s">
        <v>35</v>
      </c>
      <c r="B41" s="42" t="s">
        <v>3</v>
      </c>
      <c r="C41" s="100"/>
      <c r="D41" s="100"/>
      <c r="E41" s="100"/>
      <c r="F41" s="100"/>
      <c r="G41" s="99"/>
      <c r="H41" s="135"/>
      <c r="I41" s="135"/>
      <c r="J41" s="135"/>
      <c r="K41" s="135"/>
      <c r="L41" s="135"/>
      <c r="M41" s="135"/>
      <c r="N41" s="135"/>
    </row>
    <row r="42" spans="1:14" s="43" customFormat="1" ht="18.75" customHeight="1" x14ac:dyDescent="0.2">
      <c r="A42" s="47" t="s">
        <v>14</v>
      </c>
      <c r="B42" s="42" t="s">
        <v>3</v>
      </c>
      <c r="C42" s="100">
        <f>C17</f>
        <v>0</v>
      </c>
      <c r="D42" s="100">
        <f t="shared" ref="D42:G42" si="8">D17</f>
        <v>0</v>
      </c>
      <c r="E42" s="100">
        <f t="shared" si="8"/>
        <v>0</v>
      </c>
      <c r="F42" s="100">
        <f t="shared" si="8"/>
        <v>0</v>
      </c>
      <c r="G42" s="100">
        <f t="shared" si="8"/>
        <v>0</v>
      </c>
      <c r="H42" s="135"/>
      <c r="I42" s="135"/>
      <c r="J42" s="135"/>
      <c r="K42" s="135"/>
      <c r="L42" s="135"/>
      <c r="M42" s="135"/>
      <c r="N42" s="135"/>
    </row>
    <row r="43" spans="1:14" s="43" customFormat="1" ht="19.5" customHeight="1" x14ac:dyDescent="0.2">
      <c r="A43" s="47" t="s">
        <v>36</v>
      </c>
      <c r="B43" s="42" t="s">
        <v>3</v>
      </c>
      <c r="C43" s="100">
        <f>C28</f>
        <v>0</v>
      </c>
      <c r="D43" s="100">
        <f t="shared" ref="D43:G43" si="9">D28</f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35"/>
      <c r="I43" s="135"/>
      <c r="J43" s="135"/>
      <c r="K43" s="135"/>
      <c r="L43" s="135"/>
      <c r="M43" s="135"/>
      <c r="N43" s="135"/>
    </row>
    <row r="44" spans="1:14" s="43" customFormat="1" ht="15" customHeight="1" x14ac:dyDescent="0.2">
      <c r="A44" s="47" t="s">
        <v>37</v>
      </c>
      <c r="B44" s="42" t="s">
        <v>3</v>
      </c>
      <c r="C44" s="100"/>
      <c r="D44" s="100"/>
      <c r="E44" s="100"/>
      <c r="F44" s="100"/>
      <c r="G44" s="99"/>
      <c r="H44" s="135"/>
      <c r="I44" s="135"/>
      <c r="J44" s="135"/>
      <c r="K44" s="135"/>
      <c r="L44" s="135"/>
      <c r="M44" s="135"/>
      <c r="N44" s="135"/>
    </row>
    <row r="45" spans="1:14" s="43" customFormat="1" ht="18" customHeight="1" x14ac:dyDescent="0.2">
      <c r="A45" s="47" t="s">
        <v>38</v>
      </c>
      <c r="B45" s="42" t="s">
        <v>3</v>
      </c>
      <c r="C45" s="100">
        <f>C20</f>
        <v>24104</v>
      </c>
      <c r="D45" s="100">
        <f t="shared" ref="D45:G45" si="10">D20</f>
        <v>24586.080000000002</v>
      </c>
      <c r="E45" s="100">
        <f t="shared" si="10"/>
        <v>25323.662400000001</v>
      </c>
      <c r="F45" s="100">
        <f t="shared" si="10"/>
        <v>25830.135648000003</v>
      </c>
      <c r="G45" s="100">
        <f t="shared" si="10"/>
        <v>26475.889039199999</v>
      </c>
      <c r="H45" s="135"/>
      <c r="I45" s="135"/>
      <c r="J45" s="135"/>
      <c r="K45" s="135"/>
      <c r="L45" s="135"/>
      <c r="M45" s="135"/>
      <c r="N45" s="135"/>
    </row>
    <row r="46" spans="1:14" s="43" customFormat="1" ht="16.5" customHeight="1" x14ac:dyDescent="0.2">
      <c r="A46" s="47" t="s">
        <v>15</v>
      </c>
      <c r="B46" s="42" t="s">
        <v>3</v>
      </c>
      <c r="C46" s="100">
        <f>C21</f>
        <v>0</v>
      </c>
      <c r="D46" s="100">
        <f t="shared" ref="D46:G46" si="11">D21</f>
        <v>0</v>
      </c>
      <c r="E46" s="100">
        <f t="shared" si="11"/>
        <v>0</v>
      </c>
      <c r="F46" s="100">
        <f t="shared" si="11"/>
        <v>0</v>
      </c>
      <c r="G46" s="100">
        <f t="shared" si="11"/>
        <v>0</v>
      </c>
      <c r="H46" s="135"/>
      <c r="I46" s="135"/>
      <c r="J46" s="135"/>
      <c r="K46" s="135"/>
      <c r="L46" s="135"/>
      <c r="M46" s="135"/>
      <c r="N46" s="135"/>
    </row>
    <row r="47" spans="1:14" s="43" customFormat="1" ht="18" customHeight="1" x14ac:dyDescent="0.2">
      <c r="A47" s="41" t="s">
        <v>21</v>
      </c>
      <c r="B47" s="42" t="s">
        <v>3</v>
      </c>
      <c r="C47" s="107"/>
      <c r="D47" s="107"/>
      <c r="E47" s="107"/>
      <c r="F47" s="107"/>
      <c r="G47" s="107"/>
      <c r="H47" s="135"/>
      <c r="I47" s="135"/>
      <c r="J47" s="135"/>
      <c r="K47" s="135"/>
      <c r="L47" s="135"/>
      <c r="M47" s="135"/>
      <c r="N47" s="135"/>
    </row>
    <row r="48" spans="1:14" s="43" customFormat="1" ht="18" customHeight="1" x14ac:dyDescent="0.2">
      <c r="A48" s="47" t="s">
        <v>26</v>
      </c>
      <c r="B48" s="42" t="s">
        <v>1</v>
      </c>
      <c r="C48" s="100"/>
      <c r="D48" s="100"/>
      <c r="E48" s="100"/>
      <c r="F48" s="100"/>
      <c r="G48" s="99"/>
      <c r="H48" s="135"/>
      <c r="I48" s="135"/>
      <c r="J48" s="135"/>
      <c r="K48" s="135"/>
      <c r="L48" s="135"/>
      <c r="M48" s="135"/>
      <c r="N48" s="135"/>
    </row>
    <row r="49" spans="1:14" s="43" customFormat="1" ht="23.25" customHeight="1" x14ac:dyDescent="0.2">
      <c r="A49" s="41" t="s">
        <v>22</v>
      </c>
      <c r="B49" s="42" t="s">
        <v>2</v>
      </c>
      <c r="C49" s="107"/>
      <c r="D49" s="107"/>
      <c r="E49" s="107"/>
      <c r="F49" s="107"/>
      <c r="G49" s="107"/>
      <c r="H49" s="141"/>
      <c r="I49" s="135"/>
      <c r="J49" s="135"/>
      <c r="K49" s="135"/>
      <c r="L49" s="135"/>
      <c r="M49" s="135"/>
      <c r="N49" s="135"/>
    </row>
    <row r="50" spans="1:14" s="43" customFormat="1" ht="17.45" customHeight="1" x14ac:dyDescent="0.2">
      <c r="A50" s="62" t="s">
        <v>5</v>
      </c>
      <c r="B50" s="63"/>
      <c r="C50" s="157"/>
      <c r="D50" s="143" t="s">
        <v>6</v>
      </c>
      <c r="E50" s="158"/>
      <c r="F50" s="273" t="s">
        <v>29</v>
      </c>
      <c r="G50" s="274"/>
      <c r="H50" s="159"/>
      <c r="I50" s="135"/>
      <c r="J50" s="135"/>
      <c r="K50" s="135"/>
      <c r="L50" s="135"/>
      <c r="M50" s="135"/>
      <c r="N50" s="135"/>
    </row>
    <row r="51" spans="1:14" ht="21.75" customHeight="1" x14ac:dyDescent="0.2">
      <c r="A51" s="8"/>
      <c r="B51" s="1"/>
      <c r="C51" s="133"/>
      <c r="D51" s="133"/>
      <c r="E51" s="133"/>
      <c r="F51" s="133"/>
      <c r="G51" s="133"/>
      <c r="H51" s="146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A16" workbookViewId="0">
      <selection activeCell="C32" sqref="C32:G32"/>
    </sheetView>
  </sheetViews>
  <sheetFormatPr defaultRowHeight="12.75" x14ac:dyDescent="0.2"/>
  <cols>
    <col min="1" max="1" width="57.28515625" customWidth="1"/>
    <col min="3" max="4" width="10.140625" style="134" customWidth="1"/>
    <col min="5" max="5" width="10.28515625" style="134" customWidth="1"/>
    <col min="6" max="6" width="9.85546875" style="134" customWidth="1"/>
    <col min="7" max="7" width="11.85546875" style="134" customWidth="1"/>
    <col min="8" max="12" width="8.85546875" style="134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12" ht="15.75" x14ac:dyDescent="0.25">
      <c r="A1" s="257" t="s">
        <v>7</v>
      </c>
      <c r="B1" s="257"/>
      <c r="C1" s="257"/>
      <c r="D1" s="257"/>
      <c r="E1" s="257"/>
      <c r="F1" s="257"/>
      <c r="G1" s="133"/>
    </row>
    <row r="2" spans="1:12" ht="15.75" thickBot="1" x14ac:dyDescent="0.3">
      <c r="A2" s="69" t="s">
        <v>63</v>
      </c>
      <c r="B2" s="1"/>
      <c r="C2" s="133"/>
      <c r="D2" s="133"/>
      <c r="E2" s="133"/>
      <c r="F2" s="133"/>
      <c r="G2" s="133"/>
    </row>
    <row r="3" spans="1:12" ht="15" thickBot="1" x14ac:dyDescent="0.25">
      <c r="A3" s="258" t="s">
        <v>8</v>
      </c>
      <c r="B3" s="260" t="s">
        <v>9</v>
      </c>
      <c r="C3" s="83">
        <v>2022</v>
      </c>
      <c r="D3" s="83">
        <v>2023</v>
      </c>
      <c r="E3" s="262" t="s">
        <v>12</v>
      </c>
      <c r="F3" s="263"/>
      <c r="G3" s="264"/>
    </row>
    <row r="4" spans="1:12" ht="15" thickBot="1" x14ac:dyDescent="0.25">
      <c r="A4" s="259"/>
      <c r="B4" s="261"/>
      <c r="C4" s="84" t="s">
        <v>10</v>
      </c>
      <c r="D4" s="85" t="s">
        <v>11</v>
      </c>
      <c r="E4" s="86">
        <v>2024</v>
      </c>
      <c r="F4" s="86">
        <v>2025</v>
      </c>
      <c r="G4" s="86">
        <v>2026</v>
      </c>
    </row>
    <row r="5" spans="1:12" ht="32.65" customHeight="1" x14ac:dyDescent="0.2">
      <c r="A5" s="3" t="s">
        <v>44</v>
      </c>
      <c r="B5" s="4" t="s">
        <v>0</v>
      </c>
      <c r="C5" s="124">
        <v>33</v>
      </c>
      <c r="D5" s="124">
        <v>33</v>
      </c>
      <c r="E5" s="124">
        <v>33</v>
      </c>
      <c r="F5" s="124">
        <v>33</v>
      </c>
      <c r="G5" s="124">
        <v>33</v>
      </c>
    </row>
    <row r="6" spans="1:12" s="40" customFormat="1" ht="27.75" customHeight="1" x14ac:dyDescent="0.2">
      <c r="A6" s="3" t="s">
        <v>16</v>
      </c>
      <c r="B6" s="39" t="s">
        <v>17</v>
      </c>
      <c r="C6" s="96">
        <v>124</v>
      </c>
      <c r="D6" s="96">
        <v>125</v>
      </c>
      <c r="E6" s="96">
        <v>125</v>
      </c>
      <c r="F6" s="96">
        <v>125</v>
      </c>
      <c r="G6" s="96">
        <v>125</v>
      </c>
      <c r="H6" s="160"/>
      <c r="I6" s="160"/>
      <c r="J6" s="160"/>
      <c r="K6" s="160"/>
      <c r="L6" s="160"/>
    </row>
    <row r="7" spans="1:12" s="43" customFormat="1" ht="22.7" customHeight="1" x14ac:dyDescent="0.2">
      <c r="A7" s="41" t="s">
        <v>18</v>
      </c>
      <c r="B7" s="42" t="s">
        <v>3</v>
      </c>
      <c r="C7" s="99">
        <f>C11+C17+C20+C19</f>
        <v>383295</v>
      </c>
      <c r="D7" s="99">
        <f t="shared" ref="D7:G7" si="0">D11+D17+D20+D19</f>
        <v>391150.94400000002</v>
      </c>
      <c r="E7" s="99">
        <f t="shared" si="0"/>
        <v>398584.87574000005</v>
      </c>
      <c r="F7" s="99">
        <f t="shared" si="0"/>
        <v>404851.60026394</v>
      </c>
      <c r="G7" s="99">
        <f t="shared" si="0"/>
        <v>423831.42751130956</v>
      </c>
      <c r="H7" s="135"/>
      <c r="I7" s="135"/>
      <c r="J7" s="135"/>
      <c r="K7" s="135"/>
      <c r="L7" s="135"/>
    </row>
    <row r="8" spans="1:12" ht="15.75" customHeight="1" x14ac:dyDescent="0.2">
      <c r="A8" s="9" t="s">
        <v>23</v>
      </c>
      <c r="B8" s="6" t="s">
        <v>1</v>
      </c>
      <c r="C8" s="100"/>
      <c r="D8" s="100"/>
      <c r="E8" s="100"/>
      <c r="F8" s="100"/>
      <c r="G8" s="99"/>
    </row>
    <row r="9" spans="1:12" x14ac:dyDescent="0.2">
      <c r="A9" s="7" t="s">
        <v>13</v>
      </c>
      <c r="B9" s="6"/>
      <c r="C9" s="100"/>
      <c r="D9" s="100"/>
      <c r="E9" s="100"/>
      <c r="F9" s="100"/>
      <c r="G9" s="99"/>
    </row>
    <row r="10" spans="1:12" ht="16.5" customHeight="1" x14ac:dyDescent="0.2">
      <c r="A10" s="7" t="s">
        <v>30</v>
      </c>
      <c r="B10" s="6" t="s">
        <v>3</v>
      </c>
      <c r="C10" s="122"/>
      <c r="D10" s="122"/>
      <c r="E10" s="122"/>
      <c r="F10" s="122"/>
      <c r="G10" s="122"/>
    </row>
    <row r="11" spans="1:12" ht="15.75" customHeight="1" x14ac:dyDescent="0.2">
      <c r="A11" s="7" t="s">
        <v>31</v>
      </c>
      <c r="B11" s="6" t="s">
        <v>3</v>
      </c>
      <c r="C11" s="99">
        <f>C14</f>
        <v>361928</v>
      </c>
      <c r="D11" s="99">
        <f t="shared" ref="D11:G11" si="1">D14</f>
        <v>369357</v>
      </c>
      <c r="E11" s="99">
        <f t="shared" si="1"/>
        <v>376127</v>
      </c>
      <c r="F11" s="99">
        <f t="shared" si="1"/>
        <v>381931</v>
      </c>
      <c r="G11" s="99">
        <f t="shared" si="1"/>
        <v>400190</v>
      </c>
    </row>
    <row r="12" spans="1:12" x14ac:dyDescent="0.2">
      <c r="A12" s="7" t="s">
        <v>4</v>
      </c>
      <c r="B12" s="6"/>
      <c r="C12" s="100"/>
      <c r="D12" s="100"/>
      <c r="E12" s="100"/>
      <c r="F12" s="100"/>
      <c r="G12" s="99"/>
    </row>
    <row r="13" spans="1:12" ht="15" customHeight="1" x14ac:dyDescent="0.2">
      <c r="A13" s="7" t="s">
        <v>32</v>
      </c>
      <c r="B13" s="6" t="s">
        <v>3</v>
      </c>
      <c r="C13" s="123"/>
      <c r="D13" s="123"/>
      <c r="E13" s="123"/>
      <c r="F13" s="123"/>
      <c r="G13" s="123"/>
    </row>
    <row r="14" spans="1:12" ht="15.75" customHeight="1" x14ac:dyDescent="0.2">
      <c r="A14" s="7" t="s">
        <v>33</v>
      </c>
      <c r="B14" s="6" t="s">
        <v>3</v>
      </c>
      <c r="C14" s="156">
        <v>361928</v>
      </c>
      <c r="D14" s="156">
        <v>369357</v>
      </c>
      <c r="E14" s="156">
        <v>376127</v>
      </c>
      <c r="F14" s="156">
        <v>381931</v>
      </c>
      <c r="G14" s="156">
        <v>400190</v>
      </c>
    </row>
    <row r="15" spans="1:12" ht="28.9" customHeight="1" x14ac:dyDescent="0.2">
      <c r="A15" s="7" t="s">
        <v>34</v>
      </c>
      <c r="B15" s="6" t="s">
        <v>3</v>
      </c>
      <c r="C15" s="131"/>
      <c r="D15" s="131"/>
      <c r="E15" s="131"/>
      <c r="F15" s="131"/>
      <c r="G15" s="131"/>
    </row>
    <row r="16" spans="1:12" ht="30.2" customHeight="1" x14ac:dyDescent="0.2">
      <c r="A16" s="7" t="s">
        <v>35</v>
      </c>
      <c r="B16" s="6" t="s">
        <v>3</v>
      </c>
      <c r="C16" s="100"/>
      <c r="D16" s="100"/>
      <c r="E16" s="100"/>
      <c r="F16" s="100"/>
      <c r="G16" s="99"/>
    </row>
    <row r="17" spans="1:12" s="43" customFormat="1" ht="13.7" customHeight="1" x14ac:dyDescent="0.2">
      <c r="A17" s="47" t="s">
        <v>14</v>
      </c>
      <c r="B17" s="42" t="s">
        <v>3</v>
      </c>
      <c r="C17" s="156">
        <v>467</v>
      </c>
      <c r="D17" s="156">
        <v>476.34000000000003</v>
      </c>
      <c r="E17" s="156">
        <v>498.72798</v>
      </c>
      <c r="F17" s="156">
        <v>520.17328313999997</v>
      </c>
      <c r="G17" s="156">
        <v>540.98021446559994</v>
      </c>
      <c r="H17" s="135"/>
      <c r="I17" s="135"/>
      <c r="J17" s="135"/>
      <c r="K17" s="135"/>
      <c r="L17" s="135"/>
    </row>
    <row r="18" spans="1:12" s="43" customFormat="1" ht="17.45" customHeight="1" x14ac:dyDescent="0.2">
      <c r="A18" s="47" t="s">
        <v>36</v>
      </c>
      <c r="B18" s="42" t="s">
        <v>3</v>
      </c>
      <c r="C18" s="100"/>
      <c r="D18" s="100"/>
      <c r="E18" s="100"/>
      <c r="F18" s="100"/>
      <c r="G18" s="99"/>
      <c r="H18" s="135"/>
      <c r="I18" s="135"/>
      <c r="J18" s="135"/>
      <c r="K18" s="135"/>
      <c r="L18" s="135"/>
    </row>
    <row r="19" spans="1:12" s="43" customFormat="1" ht="13.7" customHeight="1" x14ac:dyDescent="0.2">
      <c r="A19" s="47" t="s">
        <v>37</v>
      </c>
      <c r="B19" s="42" t="s">
        <v>3</v>
      </c>
      <c r="C19" s="100">
        <v>198</v>
      </c>
      <c r="D19" s="100">
        <v>201.56399999999999</v>
      </c>
      <c r="E19" s="100">
        <v>209.62656000000001</v>
      </c>
      <c r="F19" s="100">
        <v>215.91535680000001</v>
      </c>
      <c r="G19" s="99">
        <v>224.55197107200001</v>
      </c>
      <c r="H19" s="135"/>
      <c r="I19" s="135"/>
      <c r="J19" s="135"/>
      <c r="K19" s="135"/>
      <c r="L19" s="135"/>
    </row>
    <row r="20" spans="1:12" s="43" customFormat="1" ht="18.75" customHeight="1" x14ac:dyDescent="0.2">
      <c r="A20" s="47" t="s">
        <v>38</v>
      </c>
      <c r="B20" s="42" t="s">
        <v>3</v>
      </c>
      <c r="C20" s="100">
        <v>20702</v>
      </c>
      <c r="D20" s="100">
        <v>21116.04</v>
      </c>
      <c r="E20" s="100">
        <v>21749.521200000003</v>
      </c>
      <c r="F20" s="100">
        <v>22184.511624000002</v>
      </c>
      <c r="G20" s="99">
        <v>22875.895325772002</v>
      </c>
      <c r="H20" s="135"/>
      <c r="I20" s="135"/>
      <c r="J20" s="135"/>
      <c r="K20" s="135"/>
      <c r="L20" s="135"/>
    </row>
    <row r="21" spans="1:12" s="43" customFormat="1" ht="12.75" customHeight="1" x14ac:dyDescent="0.2">
      <c r="A21" s="47" t="s">
        <v>15</v>
      </c>
      <c r="B21" s="42" t="s">
        <v>3</v>
      </c>
      <c r="C21" s="123"/>
      <c r="D21" s="123"/>
      <c r="E21" s="123"/>
      <c r="F21" s="123"/>
      <c r="G21" s="123"/>
      <c r="H21" s="135"/>
      <c r="I21" s="135"/>
      <c r="J21" s="135"/>
      <c r="K21" s="135"/>
      <c r="L21" s="135"/>
    </row>
    <row r="22" spans="1:12" s="43" customFormat="1" ht="21.2" customHeight="1" x14ac:dyDescent="0.2">
      <c r="A22" s="41" t="s">
        <v>19</v>
      </c>
      <c r="B22" s="42" t="s">
        <v>3</v>
      </c>
      <c r="C22" s="99">
        <f>C28</f>
        <v>146314</v>
      </c>
      <c r="D22" s="99">
        <f t="shared" ref="D22:G22" si="2">D28</f>
        <v>152166.56</v>
      </c>
      <c r="E22" s="99">
        <f t="shared" si="2"/>
        <v>159318.38831999997</v>
      </c>
      <c r="F22" s="99">
        <f t="shared" si="2"/>
        <v>166487.71579439996</v>
      </c>
      <c r="G22" s="99">
        <f t="shared" si="2"/>
        <v>174812.10158411998</v>
      </c>
      <c r="H22" s="135"/>
      <c r="I22" s="135"/>
      <c r="J22" s="135"/>
      <c r="K22" s="135"/>
      <c r="L22" s="135"/>
    </row>
    <row r="23" spans="1:12" ht="14.25" customHeight="1" x14ac:dyDescent="0.2">
      <c r="A23" s="7" t="s">
        <v>24</v>
      </c>
      <c r="B23" s="6" t="s">
        <v>1</v>
      </c>
      <c r="C23" s="99"/>
      <c r="D23" s="99"/>
      <c r="E23" s="99"/>
      <c r="F23" s="99"/>
      <c r="G23" s="99"/>
    </row>
    <row r="24" spans="1:12" ht="18" customHeight="1" x14ac:dyDescent="0.2">
      <c r="A24" s="7" t="s">
        <v>13</v>
      </c>
      <c r="B24" s="6"/>
      <c r="C24" s="99"/>
      <c r="D24" s="99"/>
      <c r="E24" s="99"/>
      <c r="F24" s="99"/>
      <c r="G24" s="99"/>
    </row>
    <row r="25" spans="1:12" ht="18" customHeight="1" x14ac:dyDescent="0.2">
      <c r="A25" s="7" t="s">
        <v>30</v>
      </c>
      <c r="B25" s="6" t="s">
        <v>3</v>
      </c>
      <c r="C25" s="99"/>
      <c r="D25" s="99"/>
      <c r="E25" s="99"/>
      <c r="F25" s="99"/>
      <c r="G25" s="99"/>
    </row>
    <row r="26" spans="1:12" ht="18" customHeight="1" x14ac:dyDescent="0.2">
      <c r="A26" s="7" t="s">
        <v>31</v>
      </c>
      <c r="B26" s="6" t="s">
        <v>3</v>
      </c>
      <c r="C26" s="99"/>
      <c r="D26" s="99"/>
      <c r="E26" s="99"/>
      <c r="F26" s="99"/>
      <c r="G26" s="99"/>
    </row>
    <row r="27" spans="1:12" ht="13.7" customHeight="1" x14ac:dyDescent="0.2">
      <c r="A27" s="7" t="s">
        <v>14</v>
      </c>
      <c r="B27" s="6" t="s">
        <v>3</v>
      </c>
      <c r="C27" s="99"/>
      <c r="D27" s="99"/>
      <c r="E27" s="99"/>
      <c r="F27" s="99"/>
      <c r="G27" s="99"/>
    </row>
    <row r="28" spans="1:12" s="43" customFormat="1" ht="15.75" customHeight="1" x14ac:dyDescent="0.2">
      <c r="A28" s="47" t="s">
        <v>36</v>
      </c>
      <c r="B28" s="42" t="s">
        <v>3</v>
      </c>
      <c r="C28" s="99">
        <v>146314</v>
      </c>
      <c r="D28" s="99">
        <v>152166.56</v>
      </c>
      <c r="E28" s="99">
        <v>159318.38831999997</v>
      </c>
      <c r="F28" s="99">
        <v>166487.71579439996</v>
      </c>
      <c r="G28" s="99">
        <v>174812.10158411998</v>
      </c>
      <c r="H28" s="135"/>
      <c r="I28" s="135"/>
      <c r="J28" s="135"/>
      <c r="K28" s="135"/>
      <c r="L28" s="135"/>
    </row>
    <row r="29" spans="1:12" s="43" customFormat="1" ht="17.45" customHeight="1" x14ac:dyDescent="0.2">
      <c r="A29" s="47" t="s">
        <v>37</v>
      </c>
      <c r="B29" s="42" t="s">
        <v>3</v>
      </c>
      <c r="C29" s="99"/>
      <c r="D29" s="99"/>
      <c r="E29" s="99"/>
      <c r="F29" s="99"/>
      <c r="G29" s="99"/>
      <c r="H29" s="135"/>
      <c r="I29" s="135"/>
      <c r="J29" s="135"/>
      <c r="K29" s="135"/>
      <c r="L29" s="135"/>
    </row>
    <row r="30" spans="1:12" s="43" customFormat="1" ht="17.45" customHeight="1" x14ac:dyDescent="0.2">
      <c r="A30" s="47" t="s">
        <v>38</v>
      </c>
      <c r="B30" s="42" t="s">
        <v>3</v>
      </c>
      <c r="C30" s="99"/>
      <c r="D30" s="99"/>
      <c r="E30" s="99"/>
      <c r="F30" s="99"/>
      <c r="G30" s="99"/>
      <c r="H30" s="135"/>
      <c r="I30" s="135"/>
      <c r="J30" s="135"/>
      <c r="K30" s="135"/>
      <c r="L30" s="135"/>
    </row>
    <row r="31" spans="1:12" s="43" customFormat="1" ht="15" customHeight="1" x14ac:dyDescent="0.2">
      <c r="A31" s="47" t="s">
        <v>15</v>
      </c>
      <c r="B31" s="42" t="s">
        <v>3</v>
      </c>
      <c r="C31" s="99"/>
      <c r="D31" s="99"/>
      <c r="E31" s="99"/>
      <c r="F31" s="99"/>
      <c r="G31" s="99"/>
      <c r="H31" s="135"/>
      <c r="I31" s="135"/>
      <c r="J31" s="135"/>
      <c r="K31" s="135"/>
      <c r="L31" s="135"/>
    </row>
    <row r="32" spans="1:12" s="43" customFormat="1" ht="21.2" customHeight="1" x14ac:dyDescent="0.2">
      <c r="A32" s="41" t="s">
        <v>20</v>
      </c>
      <c r="B32" s="42" t="s">
        <v>3</v>
      </c>
      <c r="C32" s="99">
        <f>C36+C42+C43+C45+C46+C44</f>
        <v>529609</v>
      </c>
      <c r="D32" s="99">
        <f t="shared" ref="D32:G32" si="3">D36+D42+D43+D45+D46+D44</f>
        <v>543317.50400000007</v>
      </c>
      <c r="E32" s="99">
        <f t="shared" si="3"/>
        <v>557903.26405999996</v>
      </c>
      <c r="F32" s="99">
        <f t="shared" si="3"/>
        <v>571339.31605834002</v>
      </c>
      <c r="G32" s="99">
        <f t="shared" si="3"/>
        <v>598643.52909542958</v>
      </c>
      <c r="H32" s="135"/>
      <c r="I32" s="135"/>
      <c r="J32" s="135"/>
      <c r="K32" s="135"/>
      <c r="L32" s="135"/>
    </row>
    <row r="33" spans="1:12" ht="18.75" customHeight="1" x14ac:dyDescent="0.2">
      <c r="A33" s="7" t="s">
        <v>25</v>
      </c>
      <c r="B33" s="6" t="s">
        <v>1</v>
      </c>
      <c r="C33" s="99"/>
      <c r="D33" s="99"/>
      <c r="E33" s="99"/>
      <c r="F33" s="99"/>
      <c r="G33" s="99"/>
    </row>
    <row r="34" spans="1:12" ht="16.5" customHeight="1" x14ac:dyDescent="0.2">
      <c r="A34" s="7" t="s">
        <v>13</v>
      </c>
      <c r="B34" s="6"/>
      <c r="C34" s="99"/>
      <c r="D34" s="99"/>
      <c r="E34" s="99"/>
      <c r="F34" s="99"/>
      <c r="G34" s="99"/>
    </row>
    <row r="35" spans="1:12" ht="17.45" customHeight="1" x14ac:dyDescent="0.2">
      <c r="A35" s="7" t="s">
        <v>30</v>
      </c>
      <c r="B35" s="6" t="s">
        <v>3</v>
      </c>
      <c r="C35" s="99">
        <f>C10</f>
        <v>0</v>
      </c>
      <c r="D35" s="99">
        <f t="shared" ref="D35:G35" si="4">D10</f>
        <v>0</v>
      </c>
      <c r="E35" s="99">
        <f t="shared" si="4"/>
        <v>0</v>
      </c>
      <c r="F35" s="99">
        <f t="shared" si="4"/>
        <v>0</v>
      </c>
      <c r="G35" s="99">
        <f t="shared" si="4"/>
        <v>0</v>
      </c>
    </row>
    <row r="36" spans="1:12" ht="17.45" customHeight="1" x14ac:dyDescent="0.2">
      <c r="A36" s="7" t="s">
        <v>31</v>
      </c>
      <c r="B36" s="6" t="s">
        <v>3</v>
      </c>
      <c r="C36" s="99">
        <f>C38+C39+C40</f>
        <v>361928</v>
      </c>
      <c r="D36" s="99">
        <f t="shared" ref="D36:G36" si="5">D38+D39+D40</f>
        <v>369357</v>
      </c>
      <c r="E36" s="99">
        <f t="shared" si="5"/>
        <v>376127</v>
      </c>
      <c r="F36" s="99">
        <f t="shared" si="5"/>
        <v>381931</v>
      </c>
      <c r="G36" s="99">
        <f t="shared" si="5"/>
        <v>400190</v>
      </c>
    </row>
    <row r="37" spans="1:12" x14ac:dyDescent="0.2">
      <c r="A37" s="7" t="s">
        <v>4</v>
      </c>
      <c r="B37" s="6"/>
      <c r="C37" s="99"/>
      <c r="D37" s="99"/>
      <c r="E37" s="99"/>
      <c r="F37" s="99"/>
      <c r="G37" s="99"/>
    </row>
    <row r="38" spans="1:12" ht="17.45" customHeight="1" x14ac:dyDescent="0.2">
      <c r="A38" s="7" t="s">
        <v>32</v>
      </c>
      <c r="B38" s="6" t="s">
        <v>3</v>
      </c>
      <c r="C38" s="100">
        <f>C13</f>
        <v>0</v>
      </c>
      <c r="D38" s="100">
        <f t="shared" ref="D38:G40" si="6">D13</f>
        <v>0</v>
      </c>
      <c r="E38" s="100">
        <f t="shared" si="6"/>
        <v>0</v>
      </c>
      <c r="F38" s="100">
        <f t="shared" si="6"/>
        <v>0</v>
      </c>
      <c r="G38" s="100">
        <f t="shared" si="6"/>
        <v>0</v>
      </c>
    </row>
    <row r="39" spans="1:12" ht="18" customHeight="1" x14ac:dyDescent="0.2">
      <c r="A39" s="7" t="s">
        <v>33</v>
      </c>
      <c r="B39" s="6" t="s">
        <v>3</v>
      </c>
      <c r="C39" s="100">
        <f>C26+C14</f>
        <v>361928</v>
      </c>
      <c r="D39" s="100">
        <f t="shared" ref="D39:G39" si="7">D26+D14</f>
        <v>369357</v>
      </c>
      <c r="E39" s="100">
        <f t="shared" si="7"/>
        <v>376127</v>
      </c>
      <c r="F39" s="100">
        <f t="shared" si="7"/>
        <v>381931</v>
      </c>
      <c r="G39" s="100">
        <f t="shared" si="7"/>
        <v>400190</v>
      </c>
    </row>
    <row r="40" spans="1:12" ht="27.75" customHeight="1" x14ac:dyDescent="0.2">
      <c r="A40" s="7" t="s">
        <v>34</v>
      </c>
      <c r="B40" s="6" t="s">
        <v>3</v>
      </c>
      <c r="C40" s="100">
        <f>C15</f>
        <v>0</v>
      </c>
      <c r="D40" s="100">
        <f t="shared" si="6"/>
        <v>0</v>
      </c>
      <c r="E40" s="100">
        <f t="shared" si="6"/>
        <v>0</v>
      </c>
      <c r="F40" s="100">
        <f t="shared" si="6"/>
        <v>0</v>
      </c>
      <c r="G40" s="100">
        <f t="shared" si="6"/>
        <v>0</v>
      </c>
    </row>
    <row r="41" spans="1:12" ht="29.45" customHeight="1" x14ac:dyDescent="0.2">
      <c r="A41" s="7" t="s">
        <v>35</v>
      </c>
      <c r="B41" s="6" t="s">
        <v>3</v>
      </c>
      <c r="C41" s="100"/>
      <c r="D41" s="100"/>
      <c r="E41" s="100"/>
      <c r="F41" s="100"/>
      <c r="G41" s="99"/>
    </row>
    <row r="42" spans="1:12" s="43" customFormat="1" ht="18.75" customHeight="1" x14ac:dyDescent="0.2">
      <c r="A42" s="47" t="s">
        <v>14</v>
      </c>
      <c r="B42" s="42" t="s">
        <v>3</v>
      </c>
      <c r="C42" s="100">
        <f>C17</f>
        <v>467</v>
      </c>
      <c r="D42" s="100">
        <f t="shared" ref="D42:G42" si="8">D17</f>
        <v>476.34000000000003</v>
      </c>
      <c r="E42" s="100">
        <f t="shared" si="8"/>
        <v>498.72798</v>
      </c>
      <c r="F42" s="100">
        <f t="shared" si="8"/>
        <v>520.17328313999997</v>
      </c>
      <c r="G42" s="100">
        <f t="shared" si="8"/>
        <v>540.98021446559994</v>
      </c>
      <c r="H42" s="135"/>
      <c r="I42" s="135"/>
      <c r="J42" s="135"/>
      <c r="K42" s="135"/>
      <c r="L42" s="135"/>
    </row>
    <row r="43" spans="1:12" s="43" customFormat="1" ht="19.5" customHeight="1" x14ac:dyDescent="0.2">
      <c r="A43" s="47" t="s">
        <v>36</v>
      </c>
      <c r="B43" s="42" t="s">
        <v>3</v>
      </c>
      <c r="C43" s="99">
        <f>C28</f>
        <v>146314</v>
      </c>
      <c r="D43" s="99">
        <f t="shared" ref="D43:G43" si="9">D28</f>
        <v>152166.56</v>
      </c>
      <c r="E43" s="99">
        <f t="shared" si="9"/>
        <v>159318.38831999997</v>
      </c>
      <c r="F43" s="99">
        <f t="shared" si="9"/>
        <v>166487.71579439996</v>
      </c>
      <c r="G43" s="99">
        <f t="shared" si="9"/>
        <v>174812.10158411998</v>
      </c>
      <c r="H43" s="135"/>
      <c r="I43" s="135"/>
      <c r="J43" s="135"/>
      <c r="K43" s="135"/>
      <c r="L43" s="135"/>
    </row>
    <row r="44" spans="1:12" s="43" customFormat="1" ht="15" customHeight="1" x14ac:dyDescent="0.2">
      <c r="A44" s="47" t="s">
        <v>37</v>
      </c>
      <c r="B44" s="42" t="s">
        <v>3</v>
      </c>
      <c r="C44" s="100">
        <f>C19</f>
        <v>198</v>
      </c>
      <c r="D44" s="100">
        <f t="shared" ref="D44:G44" si="10">D19</f>
        <v>201.56399999999999</v>
      </c>
      <c r="E44" s="100">
        <f t="shared" si="10"/>
        <v>209.62656000000001</v>
      </c>
      <c r="F44" s="100">
        <f t="shared" si="10"/>
        <v>215.91535680000001</v>
      </c>
      <c r="G44" s="100">
        <f t="shared" si="10"/>
        <v>224.55197107200001</v>
      </c>
      <c r="H44" s="135"/>
      <c r="I44" s="135"/>
      <c r="J44" s="135"/>
      <c r="K44" s="135"/>
      <c r="L44" s="135"/>
    </row>
    <row r="45" spans="1:12" s="43" customFormat="1" ht="18" customHeight="1" x14ac:dyDescent="0.2">
      <c r="A45" s="47" t="s">
        <v>38</v>
      </c>
      <c r="B45" s="42" t="s">
        <v>3</v>
      </c>
      <c r="C45" s="100">
        <f>C20</f>
        <v>20702</v>
      </c>
      <c r="D45" s="100">
        <f t="shared" ref="D45:G45" si="11">D20</f>
        <v>21116.04</v>
      </c>
      <c r="E45" s="100">
        <f t="shared" si="11"/>
        <v>21749.521200000003</v>
      </c>
      <c r="F45" s="100">
        <f t="shared" si="11"/>
        <v>22184.511624000002</v>
      </c>
      <c r="G45" s="100">
        <f t="shared" si="11"/>
        <v>22875.895325772002</v>
      </c>
      <c r="H45" s="135"/>
      <c r="I45" s="135"/>
      <c r="J45" s="135"/>
      <c r="K45" s="135"/>
      <c r="L45" s="135"/>
    </row>
    <row r="46" spans="1:12" s="43" customFormat="1" ht="16.5" customHeight="1" x14ac:dyDescent="0.2">
      <c r="A46" s="47" t="s">
        <v>15</v>
      </c>
      <c r="B46" s="42" t="s">
        <v>3</v>
      </c>
      <c r="C46" s="100">
        <f>C21</f>
        <v>0</v>
      </c>
      <c r="D46" s="100">
        <f t="shared" ref="D46:G46" si="12">D21</f>
        <v>0</v>
      </c>
      <c r="E46" s="100">
        <f t="shared" si="12"/>
        <v>0</v>
      </c>
      <c r="F46" s="100">
        <f t="shared" si="12"/>
        <v>0</v>
      </c>
      <c r="G46" s="100">
        <f t="shared" si="12"/>
        <v>0</v>
      </c>
      <c r="H46" s="135"/>
      <c r="I46" s="135"/>
      <c r="J46" s="135"/>
      <c r="K46" s="135"/>
      <c r="L46" s="135"/>
    </row>
    <row r="47" spans="1:12" s="43" customFormat="1" ht="18" customHeight="1" x14ac:dyDescent="0.2">
      <c r="A47" s="41" t="s">
        <v>21</v>
      </c>
      <c r="B47" s="42" t="s">
        <v>3</v>
      </c>
      <c r="C47" s="107"/>
      <c r="D47" s="107"/>
      <c r="E47" s="107"/>
      <c r="F47" s="107"/>
      <c r="G47" s="107"/>
      <c r="H47" s="135"/>
      <c r="I47" s="135"/>
      <c r="J47" s="135"/>
      <c r="K47" s="135"/>
      <c r="L47" s="135"/>
    </row>
    <row r="48" spans="1:12" s="43" customFormat="1" ht="18" customHeight="1" x14ac:dyDescent="0.2">
      <c r="A48" s="47" t="s">
        <v>26</v>
      </c>
      <c r="B48" s="42" t="s">
        <v>1</v>
      </c>
      <c r="C48" s="127"/>
      <c r="D48" s="127"/>
      <c r="E48" s="127"/>
      <c r="F48" s="127"/>
      <c r="G48" s="128"/>
      <c r="H48" s="135"/>
      <c r="I48" s="135"/>
      <c r="J48" s="135"/>
      <c r="K48" s="135"/>
      <c r="L48" s="135"/>
    </row>
    <row r="49" spans="1:12" s="43" customFormat="1" ht="23.25" customHeight="1" x14ac:dyDescent="0.2">
      <c r="A49" s="41" t="s">
        <v>22</v>
      </c>
      <c r="B49" s="42" t="s">
        <v>2</v>
      </c>
      <c r="C49" s="107"/>
      <c r="D49" s="107"/>
      <c r="E49" s="107"/>
      <c r="F49" s="107"/>
      <c r="G49" s="107"/>
      <c r="H49" s="141"/>
      <c r="I49" s="135"/>
      <c r="J49" s="135"/>
      <c r="K49" s="135"/>
      <c r="L49" s="135"/>
    </row>
    <row r="50" spans="1:12" ht="17.45" customHeight="1" x14ac:dyDescent="0.2">
      <c r="A50" s="22" t="s">
        <v>5</v>
      </c>
      <c r="B50" s="23"/>
      <c r="C50" s="142"/>
      <c r="D50" s="143" t="s">
        <v>6</v>
      </c>
      <c r="E50" s="144"/>
      <c r="F50" s="273" t="s">
        <v>29</v>
      </c>
      <c r="G50" s="274"/>
      <c r="H50" s="145"/>
    </row>
    <row r="51" spans="1:12" ht="21.75" customHeight="1" x14ac:dyDescent="0.2">
      <c r="A51" s="8"/>
      <c r="B51" s="1"/>
      <c r="C51" s="133"/>
      <c r="D51" s="133"/>
      <c r="E51" s="133"/>
      <c r="F51" s="133"/>
      <c r="G51" s="133"/>
      <c r="H51" s="146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Детчино</vt:lpstr>
      <vt:lpstr>Воробьево</vt:lpstr>
      <vt:lpstr>Ерденево</vt:lpstr>
      <vt:lpstr>Ильинское</vt:lpstr>
      <vt:lpstr>Захарово</vt:lpstr>
      <vt:lpstr>Кудиново</vt:lpstr>
      <vt:lpstr>Коллонтай</vt:lpstr>
      <vt:lpstr>Спас-Загорье (2)</vt:lpstr>
      <vt:lpstr>Маклино</vt:lpstr>
      <vt:lpstr>Головтеево</vt:lpstr>
      <vt:lpstr>Недельное</vt:lpstr>
      <vt:lpstr>Рябцево</vt:lpstr>
      <vt:lpstr>Михеево (2)</vt:lpstr>
      <vt:lpstr>Шумятино</vt:lpstr>
      <vt:lpstr>Юбилейный</vt:lpstr>
      <vt:lpstr>Березовка</vt:lpstr>
      <vt:lpstr>Прудки</vt:lpstr>
      <vt:lpstr>Общая</vt:lpstr>
      <vt:lpstr>Лист1</vt:lpstr>
      <vt:lpstr>Лист2</vt:lpstr>
    </vt:vector>
  </TitlesOfParts>
  <Company>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user</cp:lastModifiedBy>
  <cp:lastPrinted>2023-10-17T11:09:29Z</cp:lastPrinted>
  <dcterms:created xsi:type="dcterms:W3CDTF">2001-05-17T10:03:24Z</dcterms:created>
  <dcterms:modified xsi:type="dcterms:W3CDTF">2023-10-17T11:10:12Z</dcterms:modified>
</cp:coreProperties>
</file>